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5" yWindow="-30" windowWidth="14235" windowHeight="9825" tabRatio="764" firstSheet="15" activeTab="15"/>
  </bookViews>
  <sheets>
    <sheet name="Sheet1" sheetId="25" r:id="rId1"/>
    <sheet name="Sheet4" sheetId="28" r:id="rId2"/>
    <sheet name="ส่วนที่ 1" sheetId="1" r:id="rId3"/>
    <sheet name="ส่วนที่ 2" sheetId="2" r:id="rId4"/>
    <sheet name="ส่วนที่ 2 1" sheetId="4" r:id="rId5"/>
    <sheet name="ส่วนที่2 2" sheetId="19" r:id="rId6"/>
    <sheet name="Sheet3" sheetId="20" r:id="rId7"/>
    <sheet name="ส่วนที่ 3-1" sheetId="3" r:id="rId8"/>
    <sheet name="3.1.3" sheetId="17" r:id="rId9"/>
    <sheet name="3.1.4" sheetId="16" r:id="rId10"/>
    <sheet name="ส่วนที่ 3-2" sheetId="5" r:id="rId11"/>
    <sheet name="ส่วนที่ 3.3" sheetId="6" r:id="rId12"/>
    <sheet name="3.6 ยท.03" sheetId="15" r:id="rId13"/>
    <sheet name="ส่วนที่ 4.1" sheetId="7" r:id="rId14"/>
    <sheet name="แบบ ผ 07สรุปโครงการ" sheetId="13" r:id="rId15"/>
    <sheet name="แบบ ผ 07" sheetId="29" r:id="rId16"/>
  </sheets>
  <calcPr calcId="125725"/>
</workbook>
</file>

<file path=xl/calcChain.xml><?xml version="1.0" encoding="utf-8"?>
<calcChain xmlns="http://schemas.openxmlformats.org/spreadsheetml/2006/main">
  <c r="K16" i="29"/>
  <c r="I16"/>
  <c r="G16"/>
  <c r="E16"/>
  <c r="C16"/>
  <c r="H16"/>
  <c r="F16"/>
  <c r="K29" i="13"/>
  <c r="J29"/>
  <c r="K28"/>
  <c r="J28"/>
  <c r="B57"/>
  <c r="I41"/>
  <c r="D41"/>
  <c r="E41"/>
  <c r="F41"/>
  <c r="G41"/>
  <c r="H41"/>
  <c r="C41"/>
  <c r="J35"/>
  <c r="J32"/>
  <c r="J31"/>
  <c r="H35"/>
  <c r="F35"/>
  <c r="D35"/>
  <c r="K19"/>
  <c r="D19"/>
  <c r="E19"/>
  <c r="F19"/>
  <c r="G19"/>
  <c r="H19"/>
  <c r="I19"/>
  <c r="C19"/>
  <c r="B19"/>
  <c r="K55"/>
  <c r="J55"/>
  <c r="K32"/>
  <c r="J40"/>
  <c r="K40"/>
  <c r="K41" s="1"/>
  <c r="J9"/>
  <c r="J19" s="1"/>
  <c r="K9"/>
  <c r="R11" i="15"/>
  <c r="J39" i="13"/>
  <c r="B41"/>
  <c r="K39"/>
  <c r="K38"/>
  <c r="J38"/>
  <c r="J41" s="1"/>
  <c r="K31"/>
  <c r="M13" l="1"/>
  <c r="M10"/>
  <c r="E74" i="1"/>
  <c r="K57" i="13"/>
  <c r="K56"/>
  <c r="K54"/>
  <c r="K53"/>
  <c r="K52"/>
  <c r="I57"/>
  <c r="H57"/>
  <c r="H58" s="1"/>
  <c r="G57"/>
  <c r="G58" s="1"/>
  <c r="F57"/>
  <c r="F58" s="1"/>
  <c r="E57"/>
  <c r="E58" s="1"/>
  <c r="D57"/>
  <c r="D58" s="1"/>
  <c r="C57"/>
  <c r="C58" s="1"/>
  <c r="K34"/>
  <c r="K33"/>
  <c r="K35" s="1"/>
  <c r="N30"/>
  <c r="I35"/>
  <c r="G35"/>
  <c r="E35"/>
  <c r="C35"/>
  <c r="B35"/>
  <c r="B58" s="1"/>
  <c r="I58" l="1"/>
  <c r="K58"/>
  <c r="F66" i="4"/>
  <c r="H74" i="1"/>
  <c r="H58"/>
  <c r="H59"/>
  <c r="H60"/>
  <c r="H61"/>
  <c r="H62"/>
  <c r="H65"/>
  <c r="H66"/>
  <c r="H67"/>
  <c r="H68"/>
  <c r="H69"/>
  <c r="H70"/>
  <c r="H71"/>
  <c r="H72"/>
  <c r="H73"/>
  <c r="H57"/>
</calcChain>
</file>

<file path=xl/sharedStrings.xml><?xml version="1.0" encoding="utf-8"?>
<sst xmlns="http://schemas.openxmlformats.org/spreadsheetml/2006/main" count="2244" uniqueCount="1218">
  <si>
    <t xml:space="preserve">ส่วนที่ 1  </t>
  </si>
  <si>
    <t>สภาพทั่วไปและข้อมูลพื้นฐาน</t>
  </si>
  <si>
    <t>1.ด้านกายภาพ</t>
  </si>
  <si>
    <t>1.1 ที่ตั้งของหมู่บ้าน/ชุมชน/ตำบล</t>
  </si>
  <si>
    <t>1.2 ลักษณะภูมิประเทศ</t>
  </si>
  <si>
    <t>1.3 ลักษณะภูมิอากาศ</t>
  </si>
  <si>
    <t>1.4 ลักษณะของดิน</t>
  </si>
  <si>
    <t>1. ที่ราบสูง  อยู่มรบริเวณพื้นที่ของบ้านแดง บ้านดงยาง  บ้านพรพิบูลย์  บ้านดงไร่ และบ้านโนนลือชัย</t>
  </si>
  <si>
    <t xml:space="preserve">2. ที่ราบลุ่มลำห้วยหลวง และห้วยดาน อยู่ในพื้นที่ของบ้านแดง  บ้านดงยางบางส่วน  บ้านโพธิ์  </t>
  </si>
  <si>
    <t>บ้านไยวานน้อย บ้านไชยวานพัฒนา บ้านหนองผักแว่น  และบ้านดอนเขือง</t>
  </si>
  <si>
    <t>ตำบลบ้านแดง มีพื้นที่ป่าไม้เหลือน้อยและมีสภาพเป็นป่าเสื่อมโทรมป่าถูกตัดทำลายและแผ้วถางเพื่อทำไร่นา</t>
  </si>
  <si>
    <t>1.5 ลักษณะของแหล่งน้ำ</t>
  </si>
  <si>
    <t>1.6 ลักษณะของไม้/ป่าไม้</t>
  </si>
  <si>
    <t>2. ด้านการเมือง/การปกครอง</t>
  </si>
  <si>
    <t>2.1 เขตการปกครอง</t>
  </si>
  <si>
    <t>มีทั้งหมด  15  หมู่บ้าน</t>
  </si>
  <si>
    <t>มีทั้งหมด  15  เขตเลือกตั้ง</t>
  </si>
  <si>
    <t>2.2 การเลือกตั้ง</t>
  </si>
  <si>
    <t>3. ประชากร</t>
  </si>
  <si>
    <t>3.1 ข้อมูลเกี่ยวกับจำนวนประชากร</t>
  </si>
  <si>
    <t>อาณาเขต</t>
  </si>
  <si>
    <t>ชื่อหมู่บ้าน</t>
  </si>
  <si>
    <t>จำนวนครัวเรือน</t>
  </si>
  <si>
    <t>ประชากร</t>
  </si>
  <si>
    <t>ชาย</t>
  </si>
  <si>
    <t>หญิง</t>
  </si>
  <si>
    <t>รวม</t>
  </si>
  <si>
    <t>หมู่ที่  1    บ้านแดง</t>
  </si>
  <si>
    <t>หมู่ที่  2    บ้านหนองผักแว่น</t>
  </si>
  <si>
    <t>หมู่ที่  3    บ้านไชยวานน้อย</t>
  </si>
  <si>
    <t>หมู่ที่  4    บ้านดงยาง</t>
  </si>
  <si>
    <t>หมู่ที่  5    บ้านโพธิ์</t>
  </si>
  <si>
    <t>หมู่ที่  6    บ้านดอนเขือง</t>
  </si>
  <si>
    <t>หมู่ที่  7    บ้านแดง</t>
  </si>
  <si>
    <t>หมู่ที่  8    บ้านโนนดู่</t>
  </si>
  <si>
    <t>หมู่ที่  9    บ้านโนนลือชัย</t>
  </si>
  <si>
    <t>หมู่ที่  10    บ้านแดง</t>
  </si>
  <si>
    <t>หมู่ที่  11    บ้านแดง</t>
  </si>
  <si>
    <t>หมู่ที่  12   บ้านไชยวานพัฒนา</t>
  </si>
  <si>
    <t>หมู่ที่  13    บ้านแดง</t>
  </si>
  <si>
    <t>หมู่ที่  14    บ้านดงไร่</t>
  </si>
  <si>
    <t>หมู่ที่  15    บ้านพรพิบูลย์</t>
  </si>
  <si>
    <t>4. สภาพทางสังคม</t>
  </si>
  <si>
    <t>4.1 การศึกษา</t>
  </si>
  <si>
    <t>5     แห่ง</t>
  </si>
  <si>
    <t>1     แห่ง</t>
  </si>
  <si>
    <t xml:space="preserve">1    แห่ง </t>
  </si>
  <si>
    <t>3    แห่ง</t>
  </si>
  <si>
    <t>1    แห่ง</t>
  </si>
  <si>
    <t>4.2 สาธารณสุข</t>
  </si>
  <si>
    <t>พื้นที่ อบต.บ้านแดง  มีสถานบริการพยาบาล  ดังนี้</t>
  </si>
  <si>
    <t xml:space="preserve">4.1.1 ระดับประถมศึกษา    </t>
  </si>
  <si>
    <t xml:space="preserve">4.1.2 ระดับขยายโอกาส      </t>
  </si>
  <si>
    <t xml:space="preserve">4.1.3 ระดับมัธยมศึกษา        </t>
  </si>
  <si>
    <t xml:space="preserve">4.1.4 ศูนย์พัฒนาเด็กเล็ก     </t>
  </si>
  <si>
    <t>4.1.5 ศูนย์บริการการศึกษานอกโรงเรียน      1     แห่ง</t>
  </si>
  <si>
    <t xml:space="preserve">4.1.6 ห้องสมุดประชาชน      </t>
  </si>
  <si>
    <t>4.2.1  โรงพยาบาล    ขนาด   30   เตียง      1  แห่ง</t>
  </si>
  <si>
    <t>4.2.2  โรงพยาบาลชุมชน    1    แห่ง</t>
  </si>
  <si>
    <t>4.2.3  ศูนย์  ศสมช.     15  แห่ง</t>
  </si>
  <si>
    <t>4.3 อาชญากรรม</t>
  </si>
  <si>
    <t>4.5 การสังคมสงเคราะห์</t>
  </si>
  <si>
    <t>4.4 ยาเสพติด</t>
  </si>
  <si>
    <t>4.5.3 ผู้ป่วยเอดส์ (HIV) ที่แพทย์ได้รับรองและทำการวินิจฉัยแล้ว  จำนวน 19 คน</t>
  </si>
  <si>
    <t xml:space="preserve">4.5.1  ผู้สูงอายุ      จำนวน  979 คน </t>
  </si>
  <si>
    <t xml:space="preserve">4.5.2 คนพิการ      จำนวน  244 คน </t>
  </si>
  <si>
    <t>5. ระบบบริการพื้นฐาน</t>
  </si>
  <si>
    <t>5.1 การคมนาคมขนส่ง</t>
  </si>
  <si>
    <t>5.2 การไฟฟ้า</t>
  </si>
  <si>
    <t>5.3 การประปา</t>
  </si>
  <si>
    <t>5.4 โทรศัพท์</t>
  </si>
  <si>
    <t>5.5 ไปรษณีย์/การสื่อสาร/การขนส่งวัสดุ ครุภัณฑ์</t>
  </si>
  <si>
    <t>4.4.1 ผู้เสพสารเสพติด ที่ได้รับการบำบัด    จำนวน   20  คน</t>
  </si>
  <si>
    <t>5.1.1 เส้นทางที่ใช้ในการคมนาคมขนส่ง</t>
  </si>
  <si>
    <t>6. ระบบเศรษฐกิจ</t>
  </si>
  <si>
    <t>6.1 การเกษตร</t>
  </si>
  <si>
    <t>6.2 การประมง</t>
  </si>
  <si>
    <t>6.3 การปศุสัตว์</t>
  </si>
  <si>
    <t>4.3.1 สถานีตำรวจภูธร       จำนวน  1  แห่ง</t>
  </si>
  <si>
    <t>4.3.1 จุดตรวจประจำหมู่บ้าน</t>
  </si>
  <si>
    <t xml:space="preserve">ตำบลบ้านแดงได้รับการบริการไฟฟ้าจากการไฟฟ้าส่วนภูมิภาคอำเภอหนองหาน  สาขาย่อยอำเภอพิบูลย์รักษ์      </t>
  </si>
  <si>
    <t>วัดพระแท่นบ้านแดง</t>
  </si>
  <si>
    <t>ลำห้วยหลวง  ลำห้วยดาน</t>
  </si>
  <si>
    <t>และบริโภคพร้อมทั้งตลาดนัดสัญจรจากต่างถิ่นเข้ามาให้บริการประชาชนอยู่ประจำ</t>
  </si>
  <si>
    <t>พื้นที่ตำบลบ้านแดง   เป็นชุมชนเกษตรส่วนใหญ่  แต่พื้นที่ตั้งอยู่ภายในอำเภอพิบูลย์รักษ์   มีร้านค้าอุปโภค</t>
  </si>
  <si>
    <t>สรุปผลการพัฒนาท้องถิ่นตามแผนพัฒนาท้องถิ่น (พ.ศ.2557-2560)</t>
  </si>
  <si>
    <t>ส่วนที่ 2</t>
  </si>
  <si>
    <t>จำนวนโครงการ</t>
  </si>
  <si>
    <t>จำนวน</t>
  </si>
  <si>
    <t>จำนวนงบประมาณ</t>
  </si>
  <si>
    <t>แผนงาน</t>
  </si>
  <si>
    <t>ในแผนพัฒนา</t>
  </si>
  <si>
    <t>โครงการที่</t>
  </si>
  <si>
    <t>ที่ดำเนินการจริง</t>
  </si>
  <si>
    <t>ดำเนินการจริง</t>
  </si>
  <si>
    <t>ด้านบริหารจัดการ</t>
  </si>
  <si>
    <t xml:space="preserve">     - ประชาชนได้รับบริการอย่างทั่วถึง</t>
  </si>
  <si>
    <t xml:space="preserve">     - ประชาชนได้รับความสะดวก รวดเร็วในการมาติดต่อราชการ</t>
  </si>
  <si>
    <t xml:space="preserve">     - ประชาชนมีความพึงพอใจในการรับบริการ</t>
  </si>
  <si>
    <t>ด้านโครงสร้างพื้นฐาน</t>
  </si>
  <si>
    <t xml:space="preserve">     - การคมนาคมภายในเขตตำบลบ้านแดง มีความสะดวกและมีความปลอดภัยในการสัญจร</t>
  </si>
  <si>
    <t xml:space="preserve">     - ประชาชนได้รับความปลอดภัยในชีวิตและทรัพย์สิน</t>
  </si>
  <si>
    <t xml:space="preserve">     - น้ำไม่ท่วมขัง สามารถระบายได้ดีไม่ท่วมขัง</t>
  </si>
  <si>
    <t>ด้านงานส่งเสริมคุณภาพชีวิต</t>
  </si>
  <si>
    <t xml:space="preserve">     - เด็ก สตรี คนชรา ผู้ด้อยโอกาสและผู้พิการมีคณภาพชีวิตที่ดี</t>
  </si>
  <si>
    <t xml:space="preserve">     - มีการส่งเสริมสวัสดิการให้กับผู้สูงอายุ ผู้พิการ  ผู้ด้อยโอกาส</t>
  </si>
  <si>
    <t xml:space="preserve">     - ประชาชนได้รับการฝึกอาชีพ และการสนับสนุนงบประมาณ</t>
  </si>
  <si>
    <t xml:space="preserve">     - ประชาชนมีรายได้เพิ่มจากการประกอบอาชีพเสริม</t>
  </si>
  <si>
    <t xml:space="preserve">     - ประชาชนมีความเข้มแข็ง พึ่งพาตนเองได้</t>
  </si>
  <si>
    <t xml:space="preserve">     - ประชาชนมีรายได้เพิ่มขึ้นและรู้หลักเศรษฐกิจพอเพียง</t>
  </si>
  <si>
    <t xml:space="preserve">     - นักเรียนได้รับการศึกษาอย่างมีคุณภาพและได้มาตรฐาน</t>
  </si>
  <si>
    <t xml:space="preserve">     - นักเรียนได้รับความรู้และร่วมกิจกรรมการเข้าสู่ประชาคมอาเซียน</t>
  </si>
  <si>
    <t xml:space="preserve">     - เยาวชนมีความสนใจในการเล่นกีฬา ใช้เวลาว่างให้เป็นประโยชน์</t>
  </si>
  <si>
    <t xml:space="preserve">     - มีการจัดการวันสำคัญต่าง ๆ เพื่อสืบสานวัฒนธรรมและงานประเพณี</t>
  </si>
  <si>
    <t xml:space="preserve">     - ประชาชนตระหนักและเล็งเห็นความสำคัญของวันสำคัญของชาติ </t>
  </si>
  <si>
    <t xml:space="preserve">     - ประชาชนมีโอกาสแสดงความจงรักภักดีต่อชาติ ศาสนา และพระมหากษัตริย์</t>
  </si>
  <si>
    <t xml:space="preserve">     - ในแต่ละหมู่บ้านมีอาสามัครป้องกันภัยฯ(อปพร.) เพื่อรักษาความปลอดภัยให้ชีวิตและทรัพย์สิน</t>
  </si>
  <si>
    <t xml:space="preserve">     - ประชาชนได้รับความช่วยเหลือในเรื่องน้ำสำหรับอุปโภค-บริโภค</t>
  </si>
  <si>
    <t xml:space="preserve">    - ประชาชนมีความรู้เรื่องสุขอนามัย  การป้องกันโรคติดต่อ และมีสุขภาพร่างกายแข็งแรง  </t>
  </si>
  <si>
    <t xml:space="preserve">     - สร้างสวนสุขภาพเพื่อส่งเสริมให้ประชาชนออกกำลังกายเพิ่มขึ้น</t>
  </si>
  <si>
    <t xml:space="preserve">    - ประชาชนมีจิตสำนึกรักษ์ป่า  อนุรักษ์สิ่งแวดล้อม </t>
  </si>
  <si>
    <t xml:space="preserve">     - เพิ่มพื้นที่ป่าไม้และการใช้พลังงานทดแทน</t>
  </si>
  <si>
    <t xml:space="preserve">     - ดำเนินการจัดเก็บขยะมูลฝอยให้ถูกสุขลักษณะ</t>
  </si>
  <si>
    <t>1.2 การประเมินผลการนำแผนพัฒนาท้องถิ่นไปปฎิบัติในเชิงปริมาณ</t>
  </si>
  <si>
    <t>ประจำปี 2559</t>
  </si>
  <si>
    <t>2. ผลที่ได้รับจากการดำเนินงานในปีงบประมาณ พ.ศ. 2557-2560</t>
  </si>
  <si>
    <t>ส่วนที่ 3</t>
  </si>
  <si>
    <t>ยุทธศาสตร์องค์กรปกครองส่วนท้องถิ่น</t>
  </si>
  <si>
    <t>ยุทธศาสตร์</t>
  </si>
  <si>
    <t>งบประมาณ</t>
  </si>
  <si>
    <t>โครงการ</t>
  </si>
  <si>
    <t>5.ยุทธศาสตร์ด้านการสร้างความเข้มแข็ง</t>
  </si>
  <si>
    <t>ให้ชุมชน สาธารณสุขและสิ่งแวดล้อม</t>
  </si>
  <si>
    <t>ปีงบประมาณ 2558</t>
  </si>
  <si>
    <t>1.ยุทธศาสตร์การพัฒนาโครงสร้างพื้นฐาน</t>
  </si>
  <si>
    <t>2.ยุทธศาสตร์การพัฒนาเศรษฐกิจ</t>
  </si>
  <si>
    <t>4.ยุทธศาสตร์ด้านสาธารณสุขและสิ่งแวดล้อม</t>
  </si>
  <si>
    <t>5.ยุทธศาสตร์การพัฒนาบริหารจัดการ</t>
  </si>
  <si>
    <t xml:space="preserve">3.ยุทธศาสตร์การพัฒนาสังคม การศึกษา </t>
  </si>
  <si>
    <t>การกีฬา ศาสนา วัฒนธรรมและประเพณี</t>
  </si>
  <si>
    <t>ปีงบประมาณ 2559</t>
  </si>
  <si>
    <t>ปีงบประมาณ 2557</t>
  </si>
  <si>
    <t xml:space="preserve">3.ยุทธศาสตร์การพัฒนาสังคม การศึกษา การกีฬา </t>
  </si>
  <si>
    <t>ศาสนา วัฒนธรรมและประเพณี</t>
  </si>
  <si>
    <t>ประจำปี 2557</t>
  </si>
  <si>
    <t>ประจำปี 2558</t>
  </si>
  <si>
    <t xml:space="preserve"> สาธารณสุขและสิ่งแวดล้อม</t>
  </si>
  <si>
    <t>5.ยุทธศาสตร์ด้านการสร้างความเข้มแข็งให้ชุมชน</t>
  </si>
  <si>
    <t>ปีงบประมาณ 2560</t>
  </si>
  <si>
    <t>ประจำปี 2560</t>
  </si>
  <si>
    <t>ศิลปวัฒนธรรม ประเพณีภูมิปัญญาท้องถิ่น</t>
  </si>
  <si>
    <t>125</t>
  </si>
  <si>
    <t>27</t>
  </si>
  <si>
    <t>36</t>
  </si>
  <si>
    <t>77</t>
  </si>
  <si>
    <t>5</t>
  </si>
  <si>
    <t>270</t>
  </si>
  <si>
    <t>78,578,000</t>
  </si>
  <si>
    <t>710,000</t>
  </si>
  <si>
    <t>9,365,000</t>
  </si>
  <si>
    <t>3,440,000</t>
  </si>
  <si>
    <t>7,600,000</t>
  </si>
  <si>
    <t>99,693,000</t>
  </si>
  <si>
    <t>39</t>
  </si>
  <si>
    <t>-</t>
  </si>
  <si>
    <t>19</t>
  </si>
  <si>
    <t>4</t>
  </si>
  <si>
    <t>11</t>
  </si>
  <si>
    <t>73</t>
  </si>
  <si>
    <t>4,217,321.34</t>
  </si>
  <si>
    <t>929,054</t>
  </si>
  <si>
    <t>360,346</t>
  </si>
  <si>
    <t>3,458,498</t>
  </si>
  <si>
    <t>95</t>
  </si>
  <si>
    <t>21</t>
  </si>
  <si>
    <t>83</t>
  </si>
  <si>
    <t>29</t>
  </si>
  <si>
    <t>35</t>
  </si>
  <si>
    <t>26,909,300</t>
  </si>
  <si>
    <t>1,595,000</t>
  </si>
  <si>
    <t>10,199,920</t>
  </si>
  <si>
    <t>5,435,000</t>
  </si>
  <si>
    <t>3,697,000</t>
  </si>
  <si>
    <t>54</t>
  </si>
  <si>
    <t>1</t>
  </si>
  <si>
    <t>7</t>
  </si>
  <si>
    <t>13</t>
  </si>
  <si>
    <t>6,211,323.34</t>
  </si>
  <si>
    <t>19,200</t>
  </si>
  <si>
    <t>1,523,305</t>
  </si>
  <si>
    <t>391,228.06</t>
  </si>
  <si>
    <t>848,043.94</t>
  </si>
  <si>
    <t>263</t>
  </si>
  <si>
    <t>47,836,220</t>
  </si>
  <si>
    <t>114</t>
  </si>
  <si>
    <t>8,993,100.34</t>
  </si>
  <si>
    <t>46</t>
  </si>
  <si>
    <t>133</t>
  </si>
  <si>
    <t>49</t>
  </si>
  <si>
    <t>42</t>
  </si>
  <si>
    <t>79</t>
  </si>
  <si>
    <t>349</t>
  </si>
  <si>
    <t>5,450,000</t>
  </si>
  <si>
    <t>80,630,000</t>
  </si>
  <si>
    <t>6,858,000</t>
  </si>
  <si>
    <t>8,696,000</t>
  </si>
  <si>
    <t>6,011,000</t>
  </si>
  <si>
    <t>107,645,000</t>
  </si>
  <si>
    <t>ประเทศเพื่อนบ้าน</t>
  </si>
  <si>
    <t>เปลี่ยนแปลง  สามารถดำรงชีพได้อย่างมีคุณภาพ</t>
  </si>
  <si>
    <t>ยากจน หนี้สิน และการออมของครัวเรือน มีสัมมาอาชีพที่มั่นคง สามารถพึ่งพาตนเองและดูแลครอบครัว  ได้อย่างอบอุ่น</t>
  </si>
  <si>
    <t xml:space="preserve">ล้านไร่ หรือร้อยละ ๒๕ ของพื้นที่ภาค  ป้องกันการรุกพื้นที่ชุ่มน้ำ พัฒนาแหล่งน้ำและระบบชลประทาน ฟื้นฟูดิน </t>
  </si>
  <si>
    <t>ยับยั้งการแพร่กระจายดินเค็ม และเพิ่มประสิทธิภาพการจัดการโดยส่งเสริมทำเกษตรอินทรีย์</t>
  </si>
  <si>
    <t>3.1.4 แผนพัฒนาภาคตะวันออกเฉียงเหนือ/แผนพัฒนากลุ่มจังหวัด/แผนพัฒนาจังหวัด</t>
  </si>
  <si>
    <t xml:space="preserve">   "เป็นศูนย์กลางการพัฒนาเศรษฐกิจของอนุภูมิภาคลุ่มน้ำโขงและประชาคมอาเซียน"</t>
  </si>
  <si>
    <t xml:space="preserve">   1. พัฒนาโครงสร้างพื้นฐานเพื่อรอรับการคมนาคมที่มีเทคโนโลยีและเพิ่มสิ่งอำนวยความ</t>
  </si>
  <si>
    <t>สะดวกในการลงทุนด้านการค้า เกษตรกรรม อุตสาหกรรม  บริการ และการท่องเที่ยวเพื่อกระจายประโยชน์สู่</t>
  </si>
  <si>
    <t>ประชาชนทุกอาชีพของกลุ่มจังหวัดอย่างทั่วถึง</t>
  </si>
  <si>
    <t xml:space="preserve">   2. ส่งเสริมความร่วมมือทางการค้าการเกษตร บริการและการท่องเที่ยวในประชาคมอาเซียน</t>
  </si>
  <si>
    <t xml:space="preserve">   3. พัฒนาขีดความสามารถในการแข่งขันของระบบการผลิต  และระบบการตลาดในด้าน</t>
  </si>
  <si>
    <t>เกษตรกรรม อุตสาหกรรม  การผลิต  การบริการ  และแรงงานให้มีมาตรฐานตามความต้องการของตลาด</t>
  </si>
  <si>
    <t xml:space="preserve">   4. พัฒนาทรัพยากรมนุษย์ทุกภาคส่วนให้สามารถรองรับการเปลี่ยนแปลงในอนาคต</t>
  </si>
  <si>
    <t xml:space="preserve">   1. สร้างรายได้จากการลงทุนให้มากขึ้น  ทั้งด้านการค้า  การเกษตร อุตสาหกรรม </t>
  </si>
  <si>
    <t>การท่องเที่ยว  และการบริการ</t>
  </si>
  <si>
    <t xml:space="preserve">   2. เพื่อให้บุคลากรมีขีดความสามารถสูง ในการรองรับการเปลี่ยนแปลงในอนาคต</t>
  </si>
  <si>
    <t xml:space="preserve"> </t>
  </si>
  <si>
    <t>3.2 ยุทธศาสตร์ขององค์กรปกครองส่วนท้องถิ่น</t>
  </si>
  <si>
    <t>3.2.1 วิสัยทัศน์</t>
  </si>
  <si>
    <t>3.2.2 ยุทธศาสตร์</t>
  </si>
  <si>
    <t>ด้านโครสร้างพื้นฐาน</t>
  </si>
  <si>
    <t>ด้านการศึกษา กีฬา อนุรักษ์ศาสนา  ศิลปวัฒนธรรม ประเพณีภูมิปัญญาท้องถิ่น</t>
  </si>
  <si>
    <t>ด้านการสร้างความเข้มแข็ง ให้ชุมชน  สาธารณสุขและสิ่งแวดล้อม</t>
  </si>
  <si>
    <t>3.2.3 เป้าประสงค์</t>
  </si>
  <si>
    <t>3.3 การวิเคราะห์เพื่อพัฒนาท้องถิ่น</t>
  </si>
  <si>
    <t>จุดแข็ง (Strength)</t>
  </si>
  <si>
    <t>จุดอ่อน (Weakness)</t>
  </si>
  <si>
    <t>1.มีการจัดโครงสร้างภายในที่เหมาะสมสอดคล้องกับภารกิจ</t>
  </si>
  <si>
    <t>2.การมีส่วนร่วมของประชาชนในการดำเนินงาน</t>
  </si>
  <si>
    <t>3.การบริหารจัดการยึดหลักธรรมาภิบาล</t>
  </si>
  <si>
    <t>4. มีการจัดแบ่งพื้นที่/มอบหมายหน้าที่รับผิดชอบชัดเจน</t>
  </si>
  <si>
    <t>1.ปฏิบัติงานที่ได้รับมอบหมายล่าช้า</t>
  </si>
  <si>
    <t>2. บุคลากรบางส่วนไม่มีความรู้ตรงกับงานและขาดความแม่นยำ</t>
  </si>
  <si>
    <t>3.บุคลากรไม่ได้รับฝึกอบรม</t>
  </si>
  <si>
    <t>4.การใช้เครื่องมือไม่ถูกต้อง</t>
  </si>
  <si>
    <t>โอกาส  (Opportunity)</t>
  </si>
  <si>
    <t>อุปสรรค (Threat)</t>
  </si>
  <si>
    <t>1.ประชาชนได้รับบริการจากอบต.อย่างรวดเร็วและเต็มที่</t>
  </si>
  <si>
    <t>2.หน่วยงานอื่นให้ความร่วมมือในการดำเนินการ</t>
  </si>
  <si>
    <t>1.ระเบียบข้อบังคับไม่ชัดเจน และไม่มีแนวทางปฏิบัติที่ชัดเจน</t>
  </si>
  <si>
    <t>2.ระเบียบบางข้อ ไม่เอื้อกับการบริหารงาน</t>
  </si>
  <si>
    <t>1.มีถนนในการคมนาคม การสัญจร ครอบคลุมทุกหมู่บ้าน</t>
  </si>
  <si>
    <t>2.มีไฟฟ้าใช้ทุกครัวเรือน</t>
  </si>
  <si>
    <t>3.มีทรัพยากรธรรมชาติที่สมบูรณ์</t>
  </si>
  <si>
    <t>4. มีน้ำเพื่อการอุปโภค-บริโภค</t>
  </si>
  <si>
    <t>1.ถนนที่ใช้ในการสัญจร ส่วนมากเป็นถนนลูกรัง</t>
  </si>
  <si>
    <t>2.ถนนที่ใช้ในการสัญจรมีหลุมและฝุ่นละออง</t>
  </si>
  <si>
    <t>1.งบประมาณในงานซ่อมบำรุงมีไม่เพียงพอ</t>
  </si>
  <si>
    <t>1.ส่งเสริมด้านการประกอบอาชีพของประชาชนในพื้นที่</t>
  </si>
  <si>
    <t>2.ส่งเสริมการตั้งกลุ่มอาชีพ</t>
  </si>
  <si>
    <t>1.กลุ่มอาชีพไม่ดำเนินงานตามวัตถุประสงค์</t>
  </si>
  <si>
    <t>2.กลุ่มอาชีพไม่เข้มแข็ง</t>
  </si>
  <si>
    <t>1.ประสานหน่วยงานให้ช่วยกระจายสินค้า</t>
  </si>
  <si>
    <t>5.มีเจ้าหน้าที่รับผิดชอบภารกิจโดยตรง</t>
  </si>
  <si>
    <t>3.ไม่มีการรวบรวมข้อมูลภูมิปัญญาท้องถิ่น</t>
  </si>
  <si>
    <t>2.รวมสืบสานประเพณีสำคัญของท้องถิ่น</t>
  </si>
  <si>
    <t>3.ส่งเสริมปราชญ์ชาวบ้าน</t>
  </si>
  <si>
    <t>3.มีข้อจำกัดคุณสมบัติของผู้สืบทอด</t>
  </si>
  <si>
    <t>1.มีการส่งเสริมด้านความเข้มแข็งของชุมชน</t>
  </si>
  <si>
    <t>2.มียานพาหนะในการปฏิบัติงาน</t>
  </si>
  <si>
    <t>3.มีเจ้าหน้าที่ในการประสานงานกับภาคส่วนอื่น</t>
  </si>
  <si>
    <t>4.มีบริการจัดเก็บขยะ</t>
  </si>
  <si>
    <t>5.มีการออกข้อบัญญัติงบประมาณ</t>
  </si>
  <si>
    <t>2.ประชาชนบางส่วนไม่เข้าใจบทบาทของอบต.</t>
  </si>
  <si>
    <t>1.ประชาชนในหน้าที่มีสถานที่ออกกำลังกาย</t>
  </si>
  <si>
    <t>2.ประชาชนไม่สนใจออกกำลังกายและการไม่ดูแลสุขภาพ</t>
  </si>
  <si>
    <t>1.ประชาชนได้รับความสะดวก ในการสัญจรและการถ่ายเท</t>
  </si>
  <si>
    <t>สินค้า</t>
  </si>
  <si>
    <t>3.ระเบียบข้อบังคับ อำนาจหน้าที่ส่งเสริมการดำเนิน</t>
  </si>
  <si>
    <t>กิจกรรม ทางด้านการประกอบอาชีพ</t>
  </si>
  <si>
    <t>1.ภาระหน้าที่ การดิ้นรน ทำให้การทำงานที่ทำ</t>
  </si>
  <si>
    <t xml:space="preserve">ร่วมกับคนอื่นเกิดปัญหาและอุปสรรค </t>
  </si>
  <si>
    <t xml:space="preserve">1.บุคลากรมีความรู้ ทักษะ เฉพาะด้าน
</t>
  </si>
  <si>
    <t xml:space="preserve">2.เด็กนักเรียนได้รับการพัฒนาทักษะเหมาะสมทุกด้าน
</t>
  </si>
  <si>
    <t xml:space="preserve">3.พื้นที่มีสถานที่ยึดเหนี่ยวจิตใจ
</t>
  </si>
  <si>
    <t xml:space="preserve">4.มีการส่งเสริมภูมิปัญญาท้องถิ่น
</t>
  </si>
  <si>
    <t xml:space="preserve">1.นักเรียนมีจำนวนน้อยกว่าอัตราการดูแลของครู
</t>
  </si>
  <si>
    <t xml:space="preserve">2.ภารกิจที่รับผิดชอบทำให้ไม่สามารถร่วมกิจกรรมได้
</t>
  </si>
  <si>
    <t xml:space="preserve">1.ประชาชนได้เข้าร่วมประเพณีสำคัญๆของท้องถิ่น
</t>
  </si>
  <si>
    <t xml:space="preserve">1.การเข้าร่วมกิจกรรมต้องมีของตอบแทน
</t>
  </si>
  <si>
    <t>- ยุทธศาสตร์ที่ 4   ด้านการศึกษา อนุรักษ์ศาสนา กีฬา ศิลปวัฒนธรรม ประเพณีภูมิปัญญาท้องถิ่น</t>
  </si>
  <si>
    <t>- ยุทธศาสตร์ที่ 5  ด้านการสร้างความเข้มแข็งให้ชุมชน สาธารณสุขและสิ่งแวดล้อม</t>
  </si>
  <si>
    <t>2.คนรุ่นหลังไม่ให้ความสำคัญกับกิจกรรม</t>
  </si>
  <si>
    <t>1.วัสดุอุปกรณืไม่ครบมีอุปสรรคในการทำงาน</t>
  </si>
  <si>
    <t>2.มีหน่วยงานต่างๆให้ความรู้ด้านสุขภาพและการรักษา</t>
  </si>
  <si>
    <t>1.ประชาชนขาดจิตสำนึกที่จะอนุรักษ์ธรรมชาติและสิ่ง</t>
  </si>
  <si>
    <t xml:space="preserve">   แนวทางการพัฒนา</t>
  </si>
  <si>
    <t>(1) พัฒนาศักยภาพผู้ปฏิบัติงาน</t>
  </si>
  <si>
    <t>(2) พัฒนาและปรับปรุงอำนวยความสะดวกและให้บริการประชาชน</t>
  </si>
  <si>
    <t>(3) การพัฒนาปรับปรุงสิทธิภาพอุปกรณ์เครื่องมือ เครื่องใช้</t>
  </si>
  <si>
    <t>(4) ประชาสัมพันธ์หน่วยงาน</t>
  </si>
  <si>
    <t xml:space="preserve">(1) ก่อสร้าง   ปรับปรุง  บำรุงรักษา  ถนน  สะพาน ทางเท้า  ท่อระบายน้ำ  รางระบายน้ำ  
</t>
  </si>
  <si>
    <t>(3) ก่อสร้าง  ปรับปรุง  บำรุงรักษา   ระบบประปา</t>
  </si>
  <si>
    <t xml:space="preserve">(2) พัฒนาด้านส่งเสริมอาชีพ การฝึกอบรมกลุ่มอาชีพ  เพิ่มพูนความรู้ให้เกษตรกรให้มีความรู้ความชำนาญ  </t>
  </si>
  <si>
    <t xml:space="preserve">    การส่งเสริมการลงทุนและพาณิชยกรรม</t>
  </si>
  <si>
    <t>(1) ส่งเสริมประชาธิปไตย ความเสมอภาค สิทธิเสรีภาพและส่งเสริมชุมชนให้เข้มแข็ง</t>
  </si>
  <si>
    <t>(2) ส่งเสริมงานป้องกันและบรรเทาสาธารณภัย</t>
  </si>
  <si>
    <t>1) แผนพัฒนาภาคตะวันออกเฉียงเหนือ</t>
  </si>
  <si>
    <t xml:space="preserve">2) แผนพัฒนากลุ่มจังหวัดภาคตะวันออกเฉียงเหนือตอนบน 1 </t>
  </si>
  <si>
    <t>3) แผนพัฒนาจังหวัดอุดรธานี</t>
  </si>
  <si>
    <t>1. พัฒนาและส่งเสริมการใช้เทคโนโลยีที่ทันสมัย</t>
  </si>
  <si>
    <t>2. ปรับปรุงสภาวะแวดล้อมสู่เมืองแห่งความสะอาด</t>
  </si>
  <si>
    <t>3. พัฒนาองค์ความรู้ให้ทันต่อการเปลี่ยนแปลง</t>
  </si>
  <si>
    <t>U : Unity : มีเอกภาพ</t>
  </si>
  <si>
    <t>O : Open mind : เปิดใจให้บริการ</t>
  </si>
  <si>
    <t>D : Development : พัฒนาอย่างต่อเนื่อง</t>
  </si>
  <si>
    <t>N : Network : สานเครือข่ายการมีส่วนร่วมของประชาชน</t>
  </si>
  <si>
    <t>T : Transparency : มีความโปร่งใส</t>
  </si>
  <si>
    <t>E : Excellence : เน้นผลสัมฤทธิ์ของงาน</t>
  </si>
  <si>
    <t>A : Accountability :  มีความรับผิดชอบ</t>
  </si>
  <si>
    <t>M : Morality : มีศิลธรรม</t>
  </si>
  <si>
    <t>เพื่อสร้างการเติบโตทางด้านเศรษฐกิจและเป็นมิตรกับสิ่งแวดล้อม</t>
  </si>
  <si>
    <t>ร้อยละที่เพิ่มขึ้นของ GPP เทียบกับปีที่ผ่านมา</t>
  </si>
  <si>
    <t>ร้อยละ 5</t>
  </si>
  <si>
    <t xml:space="preserve">    1. เพิ่มศักยภาพการแข่งขันด้านเศรษฐกิจ โดยการยกมาตรฐานและประสิทธิภาพการผลิตการเกษตร</t>
  </si>
  <si>
    <t xml:space="preserve">    2. สร้างคนให้มีคุณภาพ เพื่อพัฒนาคนให้มีสุขภาวะทั้งร่างกาย จิตใจและสติปัญญา รอบรู้  เท่าทันการ</t>
  </si>
  <si>
    <t xml:space="preserve">    3. สร้างสังคมและเศรษฐกิจฐานรากให้เข้มแข็ง เพื่อสร้างความมั่นคงด้านอาหาร แก้ไขปัญหาความ</t>
  </si>
  <si>
    <t xml:space="preserve">    4. ฟื้นฟูทรัพยากรธรรมชาติและสิ่งแวดล้อมให้สมบูรณ์ โดยเร่งอนุรักษ์และฟื้นฟูพื้นที่ป่าไม้ให้ได้ ๑๕.๙ </t>
  </si>
  <si>
    <t>-วิสัยทัศน์กลุ่มจังหวัด (Vision)</t>
  </si>
  <si>
    <t>-พันธกิจ (Mission)</t>
  </si>
  <si>
    <t>-เป้าประสงค์รวมตัวชี้วัดและค่าเป้าหมายรวม</t>
  </si>
  <si>
    <t>-พันธกิจ</t>
  </si>
  <si>
    <t xml:space="preserve">-ค่านิยม </t>
  </si>
  <si>
    <t>-เป้าประสงค์รวม</t>
  </si>
  <si>
    <t>-ตัวชี้วัด</t>
  </si>
  <si>
    <t>-ค่าเป้าหมาย</t>
  </si>
  <si>
    <t>3.1.5 ยุทธศาสตร์การพัฒนาขององค์กรปกครองส่วนท้องถิ่นในเขตจังหวัด</t>
  </si>
  <si>
    <t>๑)   ด้านการสร้างความเข้มแข็งในสังคม เพื่อรองรับการเปลี่ยนแปลงทางวัฒนธรรมและเทคโนโลยี</t>
  </si>
  <si>
    <t>แนวทางการพัฒนา</t>
  </si>
  <si>
    <t>-  การสร้างเสริมสังคมที่เข้มแข็ง</t>
  </si>
  <si>
    <t>-  การส่งเสริมสังคมแห่งการเรียนรู้</t>
  </si>
  <si>
    <t>๒)   ด้านการพัฒนาผลผลิตทางการเกษตรให้ได้มาตรฐานในรูปแบบเกษตรปลอดภัย</t>
  </si>
  <si>
    <t>-  พัฒนาทักษะ ความรู้ ด้านการเกษตร</t>
  </si>
  <si>
    <t>-  เพิ่มประสิทธิภาพการผลิตทางการเกษตร</t>
  </si>
  <si>
    <t>-  พัฒนาประสิทธิภาพ เพื่อเพิ่มมูลค่าสินค้าด้านการเกษตร</t>
  </si>
  <si>
    <t>-  ส่งเสริม และพัฒนากลุ่ม องค์กร สถาบันเกษตรกร ให้มีการรวมกลุ่มการผลิต การตลาด</t>
  </si>
  <si>
    <t>-  สร้างเครือข่าย การบริหารจัดการเกษตรแบบครบวงจร และพัฒนาช่องทางการตลาด</t>
  </si>
  <si>
    <t>๓)   ด้านการพัฒนาศักยภาพการค้า การลงทุน เพื่อเพิ่มขีดความสามารถในการแข่งขัน</t>
  </si>
  <si>
    <t>-  พัฒนาโครงสร้างพื้นฐาน</t>
  </si>
  <si>
    <t xml:space="preserve">-  พัฒนาศักยภาพ ผู้ประกอบการ </t>
  </si>
  <si>
    <t>-  พัฒนาคุณภาพสินค้าให้ได้มาตรฐานความต้องการของตลาด</t>
  </si>
  <si>
    <t>-  พัฒนาทักษะ ฝีมือแรงงาน เพื่อเพิ่มผลิตภาพแรงงานทั้งในระบบ และนอกระบบ</t>
  </si>
  <si>
    <t>-  พัฒนา ส่งเสริมการตลาดทั้งในประเทศและต่างประเทศ</t>
  </si>
  <si>
    <t>๔)   ด้านการพัฒนาการท่องเที่ยว การบริการ และการส่งเสริมศิลปวัฒนธรรม ประเพณีท้องถิ่น</t>
  </si>
  <si>
    <t>-  การพัฒนาแหล่งท่องเที่ยวให้ได้มาตรฐาน</t>
  </si>
  <si>
    <t>-  การพัฒนาบุคลากร ด้านการท่องเที่ยวสู่ประชาคมเศรษฐกิจอาเซียน</t>
  </si>
  <si>
    <t>-  การส่งเสริมการตลาด การท่องเที่ยวทั้งในประเทศและต่างประเทศ</t>
  </si>
  <si>
    <t>๕)   ด้านการพัฒนาการจัดการทรัพยากรธรรมชาติและสิ่งแวดล้อม เพื่อใช้ประโยชน์อย่างยั่งยืน</t>
  </si>
  <si>
    <t>-  การอนุรักษ์และฟื้นฟูทรัพยากรป่าไม้แบบบูรณาการและการมีส่วนร่วม</t>
  </si>
  <si>
    <t xml:space="preserve">๖)  ด้านการพัฒนาการประยุกต์ใช้เทคโนโลยี ในการบริหารจัดการภาครัฐ  </t>
  </si>
  <si>
    <t>-  มีองค์ความรู้ และรูปแบบการประยุกต์ใช้ระบบเทคโนโลยี เพื่อเพิ่มการบริหารจัดการเชิงพื้นที่ (อำเภอ ตำบล หมู่บ้าน)</t>
  </si>
  <si>
    <t>-  มีระบบเทคโนโลยีการบริหารจัดการภาครัฐเชิงพื้นที่ ภาครัฐ และประชาชนได้ประโยชน์</t>
  </si>
  <si>
    <t>-  มีระบบ Warning System และ Single Command</t>
  </si>
  <si>
    <t>2) มีระบบโครงสร้างพื้นฐานที่สะดวกครบถ้วน</t>
  </si>
  <si>
    <t>3) ส่งเสริมการพัฒนาด้านเศรษฐกิจการมีรายได้ มีงานทำและสวัสดิการที่ดีขึ้น</t>
  </si>
  <si>
    <t>4) ส่งเสริมการศึกษา กีฬา อนุรักษ์ศาสนา ศิลปวัฒนธรรม ประเพณีภูมิปัญญาชาวบ้าน</t>
  </si>
  <si>
    <t>3.2.4 ตัวชี้วัด</t>
  </si>
  <si>
    <t>3.2.5 ค่าเป้าหมาย</t>
  </si>
  <si>
    <t>3.2.6 กลยุทธ์</t>
  </si>
  <si>
    <t>3.2.7 จุดยืนทางยุทธศาสตร์</t>
  </si>
  <si>
    <t xml:space="preserve">ทิศเหนือ                </t>
  </si>
  <si>
    <t xml:space="preserve">ติดต่อ             อบต.สุมเส้า        </t>
  </si>
  <si>
    <t>อ.เพ็ญ</t>
  </si>
  <si>
    <t xml:space="preserve">ทิศตะวันออก           </t>
  </si>
  <si>
    <t xml:space="preserve">ติดต่อ             อบต.นาทราย      </t>
  </si>
  <si>
    <t>อ.พิบูลย์รักษ์</t>
  </si>
  <si>
    <t xml:space="preserve">ทิศตะวันตก             </t>
  </si>
  <si>
    <t xml:space="preserve">ติดต่อ             อบต. นาบัว       </t>
  </si>
  <si>
    <t xml:space="preserve">ทิศใต้                    </t>
  </si>
  <si>
    <t xml:space="preserve">ติดต่อ             อบต.ดอนกลอย   </t>
  </si>
  <si>
    <t>ประชาชนในเขตตำบลบ้านแดงส่วนใหญ่นับถือศาสนาพุทธ  มีวัด  จำนวน  11 แห่ง</t>
  </si>
  <si>
    <t xml:space="preserve">หมู่บ้านงานบุญเดือน6  (บุญบั้งไฟ)  งานลอยกระทงและอีกงานประเพณีหลักอีกงานหนึ่งคืองานประเพณีโคมลมลอยฟ้า </t>
  </si>
  <si>
    <t xml:space="preserve">ผ้ามัดหมี่ย้อมคราม นมัสการหลวงปู่พิบูลย์ ซึ่งเป็นงานประเพณีที่มีชื่อระดับจังหวัด   โดย  ตำบลบ้านแดงได้จัดร่วมกัน </t>
  </si>
  <si>
    <t>กับอีก   2   ตำบล โดยจัดขึ้นในห้วงเวลา  เดือน  พฤศจิกายน -  ธันวาคม  ของทุกปี</t>
  </si>
  <si>
    <t>งานประเพณีของตำบลบ้านแดง จะมีงานประจำปี บุญเดือน 4  ที่ถือว่าเป็นงานบุญสำคัญของแต่ละ</t>
  </si>
  <si>
    <t>1. ผ้ามัดหมี่ย้อมคราม</t>
  </si>
  <si>
    <t>2. สินค้าแปรรูปด้วยผ้ามัดหมี่ย้อมคราม เช่น กล่องกระดาษทิชชู  ผ้าพันคอ เสื้อผ้า</t>
  </si>
  <si>
    <t>3. ปลาแห้ง</t>
  </si>
  <si>
    <t>4. กระติบข้าว</t>
  </si>
  <si>
    <t>- ฝาย</t>
  </si>
  <si>
    <t>- บ้อน้ำตื้น</t>
  </si>
  <si>
    <t>แห่ง</t>
  </si>
  <si>
    <t>- ลำห้วย</t>
  </si>
  <si>
    <t>2</t>
  </si>
  <si>
    <t xml:space="preserve">ส่วนที่ 4   </t>
  </si>
  <si>
    <t>การนำแผนพัฒนาท้องถิ่นสี่ปีไปสู่การปฏิบัติ</t>
  </si>
  <si>
    <t>1. แนวทางการพัฒนาและยุทธศาสตร์การพัฒนา</t>
  </si>
  <si>
    <t>องค์การบริหารส่วนตำบลบ้านแดง</t>
  </si>
  <si>
    <t>ที่</t>
  </si>
  <si>
    <t>(บาท)</t>
  </si>
  <si>
    <t>ตัวชี้วัด</t>
  </si>
  <si>
    <t>หน่วยงาน</t>
  </si>
  <si>
    <t>ยุทธศาสตร์ที่ 1 ยุทธศาสตร์ด้านการพัฒนาด้านการบริหารจัดการ</t>
  </si>
  <si>
    <t>ยุทธศาสตร์ที่ 2 ยุทธศาสตร์ด้านการพัฒนาด้านโครงสร้างพื้นฐาน</t>
  </si>
  <si>
    <t>ยุทธศาสตร์ที่ 5 ยุทธศาสตร์ด้านการสร้างความเข้มแข็งให้ชุมชน  สาธารณสุขและสิ่งแวดล้อม</t>
  </si>
  <si>
    <t>หมู่บ้าน</t>
  </si>
  <si>
    <t>รับผิดชอบ</t>
  </si>
  <si>
    <t>หลัก</t>
  </si>
  <si>
    <t xml:space="preserve">   (2) ปฏิรูปกลไกการบริหารประเทศและพัฒนาความมั่นคงทางการเมือง ขจัดคอร์รัปชั่น สร้างความเชื่อมั่นใน</t>
  </si>
  <si>
    <t>กระบวนการยุติธรรม</t>
  </si>
  <si>
    <t xml:space="preserve">   (1)  เสริมสร้างความมั่นคงของสถาบันหลักและการปกครองระบอบประชาธิปไตยอันมีพระมหากษัตริย์ทรงเป็น</t>
  </si>
  <si>
    <t>ประมุข</t>
  </si>
  <si>
    <t xml:space="preserve">   (3) การรักษาความมั่นคงภายในและความสงบเรียบร้อยภายใน ตลอดจนการบริหารจัดการความมั่นคงชายแดน</t>
  </si>
  <si>
    <t>และชายฝั่งทะเล</t>
  </si>
  <si>
    <t xml:space="preserve">   (5) การพัฒนาเสริมสร้างศักยภาพการผนึกกำลังป้องกันประเทศ  การรักษาความสงบเรียบร้อยภายในประเทศ </t>
  </si>
  <si>
    <t>สร้างความร่วมมือกับประเทศเพื่อนบ้านและมิตรประเทศ</t>
  </si>
  <si>
    <t xml:space="preserve">   (7) การปรับกระบวนการการทำงานของกลไกที่เกี่ยวข้องจากแนวดิ่งสู่แนวระนาบมากขึ้น</t>
  </si>
  <si>
    <t xml:space="preserve">   (1) การพัฒนาสมรรถนะทางเศรษฐกิจ  ส่งเสริมการค้าการลงทุน พัฒนาสู่ชาติการค้า</t>
  </si>
  <si>
    <t xml:space="preserve">   (3) การพัฒนา</t>
  </si>
  <si>
    <t>(4)</t>
  </si>
  <si>
    <t>การพัฒนาผู้ประกอบการและเศรษฐกิจชุมชน พัฒนาทักษะ ผู้ประกอบการ ยกระดับผลิตภาพแรงงานและ</t>
  </si>
  <si>
    <t>พัฒนา SMEs สู่สากล</t>
  </si>
  <si>
    <t>(5)</t>
  </si>
  <si>
    <t>(6)</t>
  </si>
  <si>
    <t>(7)</t>
  </si>
  <si>
    <t>(1)</t>
  </si>
  <si>
    <t xml:space="preserve">พัฒนาศักยภาพคนตลอดช่วงชีวิต </t>
  </si>
  <si>
    <t xml:space="preserve">การยกระดับการศึกษาและการเรียนรู้ให้มีคุณภาพเท่าเทียมและทั่วถึง </t>
  </si>
  <si>
    <t xml:space="preserve">ปลูกฝังระเบียบวินัย คุณธรรม จริยธรรม ค่านิยมที่พึงประสงค์ </t>
  </si>
  <si>
    <t xml:space="preserve">การสร้างเสริมให้คนมีสุขภาวะที่ดี </t>
  </si>
  <si>
    <t>การสร้างความอยู่ดีมีสุขของครอบครัวไทย</t>
  </si>
  <si>
    <t>(2)</t>
  </si>
  <si>
    <t>(3)</t>
  </si>
  <si>
    <t xml:space="preserve">สร้างความมั่นคงและการลดความเหลื่อมล้ำทางเศรษฐกิจและสังคม </t>
  </si>
  <si>
    <t xml:space="preserve">พัฒนาระบบบริการและระบบบริหารจัดการสุขภาพ </t>
  </si>
  <si>
    <t xml:space="preserve">มีสภาพแวดล้อมและนวัตกรรมที่เอื้อต่อการดำรงชีวิตในสังคมสูงวัย </t>
  </si>
  <si>
    <t>สร้างความเข้มแข็งของสถาบันทางสังคม ทุนทางวัฒนธรรมและ ความเข้มแข็งของชุมชน</t>
  </si>
  <si>
    <t>พัฒนาการสื่อสารมวลชนให้เป็นกลไกในการสนับสนุนการพัฒนา</t>
  </si>
  <si>
    <t xml:space="preserve">การพัฒนาและใช้พลังงานที่เป็นมิตรกับสิ่งแวดล้อม </t>
  </si>
  <si>
    <t>การใช้เครื่องมือทางเศรษฐศาสตร์และนโยบายการคลัง เพื่อสิ่งแวดล้อม</t>
  </si>
  <si>
    <t>อย่างบูรณาการ</t>
  </si>
  <si>
    <t>การลงทุนพัฒนาโครงสร้างพื้นฐาน ด้านการขนส่ง ความมั่นคงและพลังงาน ระบบเทคโนโลยี</t>
  </si>
  <si>
    <t>สารสนเทศ และการวิจัย และพัฒนา</t>
  </si>
  <si>
    <t>การเชื่อมโยงกับภูมิภาคและเศรษฐกิจโลก สร้างความเป็นหุ้นส่วน การพัฒนากับนานาประเทศส่งเสริม</t>
  </si>
  <si>
    <t>ให้ไทยเป็นฐานของการประกอบ ธุรกิจ ฯลฯ</t>
  </si>
  <si>
    <t>การปรับปรุงโครงสร้าง บทบาท ภารกิจของหน่วยงาน ภาครัฐ ให้มีขนาดที่เหมาะสม</t>
  </si>
  <si>
    <t xml:space="preserve">การวางระบบบริหารราชการแบบบูรณาการ </t>
  </si>
  <si>
    <t xml:space="preserve">การต่อต้านการทุจริตและประพฤติมิชอบ </t>
  </si>
  <si>
    <t xml:space="preserve">การปรับปรุงกฎหมายและระเบียบต่าง ๆ </t>
  </si>
  <si>
    <t xml:space="preserve">ให้ทันสมัย เป็นธรรมและเป็นสากล </t>
  </si>
  <si>
    <t>พัฒนาระบบการให้บริการประชาชนของหน่วยงานภาครัฐ</t>
  </si>
  <si>
    <t>ปรับปรุงการบริหารจัดการรายได้และรายจ่ายของภาครัฐ</t>
  </si>
  <si>
    <t>(8)</t>
  </si>
  <si>
    <t>ส่งเสริมให้เด็กปฐมวัยมี การพัฒนาทักษะทางสมอง และทักษะท างสังคมที่ เหมาะสม</t>
  </si>
  <si>
    <t>พัฒนาทักษะการคิดวิเคราะห์ คิดสร้างสรรค์ ทักษะการ ทำงานและการใช้ชีวิตที่พร้อม เข้าสู่ตลาดงาน</t>
  </si>
  <si>
    <t>ยุทธศาสตร์ที่ 3 การสร้างความเข้มแข็งทางเศรษฐกิจและแข่งขันได้อย่างยั่งยืน</t>
  </si>
  <si>
    <t>วางอนาคตรากฐานการพัฒนาอุตสาหกรรม</t>
  </si>
  <si>
    <t>เสริมสร้างขีดความสามารถการแข่งขันใน เชิงธุรกิจของภาคบริการ</t>
  </si>
  <si>
    <t>ยุทธศาสตร์ที่ 4 การเติบโตที่เป็นมิตรกับสิ่งแวดล้อมเพื่อการพัฒนาอย่างยั่งยืน</t>
  </si>
  <si>
    <t>พัฒนาหลักเกณฑ์การปรับปรุงแผนที่แนว เขตที่ดินของรัฐแบบบูรณาการ (One Map)</t>
  </si>
  <si>
    <t>ผลักดันกฏหมายและกลไกเพื่อการคัดแยก ขยะ สนับสนุนการแปรรูปเป็นพลังงาน</t>
  </si>
  <si>
    <t>ยุทธศาสตร์ที่ 5 การเสริมสร้างความมั่นคงแห่งชาติเพื่อการพัฒนา ประเทศ สู่ความมั่งคั่ง และยั่งยืน</t>
  </si>
  <si>
    <t>ประเทศไทยมีความสัมพันธ์และความร่วมมือ ด้านความมั่นคงในกลุ่มประเทศนานาประเทศ</t>
  </si>
  <si>
    <t>ปกป้องและเชิดชูสถาบันพระมหากษัตริย</t>
  </si>
  <si>
    <t>สังคมมีความสมานฉันท์</t>
  </si>
  <si>
    <t>ประชาชนในจังหวัดชายแดนภาคใต้มีความ ปลอดภัยในชีวิตและทรัพย์สิน</t>
  </si>
  <si>
    <t>ประเทศไทยมีความพร้อมต่อการรับมือภัย คุกคามทางทหาร</t>
  </si>
  <si>
    <t>ทั่วถึง</t>
  </si>
  <si>
    <t>อันดับความเสี่ยงจากการก่อการร้ายต่ำกว่า อันดับที่ 20 ของโลก</t>
  </si>
  <si>
    <t>ยุทธศาสตร์ที่ 6 การบริหารจัดการในภาครัฐ การป้องกันการทุจริตประพฤติมิ ชอบและธรรมาภิบาลในสังคมไทย</t>
  </si>
  <si>
    <t>ปรับปรุงโครงสร้างหน่วยงาน</t>
  </si>
  <si>
    <t>ปรับปรุงกระบวนการงบประมาณ</t>
  </si>
  <si>
    <t>ป้องกันและปราบปราม</t>
  </si>
  <si>
    <t>ปฏิรูปกฎหมาย</t>
  </si>
  <si>
    <t>ยุทธศาสตร์ที่ 7 การพัฒนาโครงสร้างพื้นฐานและระบบโลจิสติกส</t>
  </si>
  <si>
    <t>ยุทธศาสตร์ที่ 8 การพัฒนาวิทยาศาสตร์ เทคโนโลยี วิจัย และนวัตกรรม</t>
  </si>
  <si>
    <t>ยุทธศาสตร์ที่ 9 การพัฒนาภาค เมือง และพื้นที่เศรษฐกิจ</t>
  </si>
  <si>
    <t>ภาคเหนือ เป็นฐานเศรษฐกิจมูลค่าสูง</t>
  </si>
  <si>
    <t>ยุทธศาสตร์ที่ 10 ความร่วมมือระหว่างประเทศเพื่อการพัฒนา</t>
  </si>
  <si>
    <t>ส่งเสริมให้ไทยเป็นฐาน ของการประกอบธุรกิจ การบริการ และการลงทุน</t>
  </si>
  <si>
    <t>การพัฒนาความเชื่อมโยงในด้านต่างๆ</t>
  </si>
  <si>
    <t>การส่งเสริมการลงทุน ไทยในต่างประเทศ</t>
  </si>
  <si>
    <t>การสร้างความเป็นหุ้นส่วนการ พัฒนากับประเทศในอนุภูมิภาค ภูมิภาค และนานาประเทศ</t>
  </si>
  <si>
    <t>มีสมดุล</t>
  </si>
  <si>
    <t xml:space="preserve">จัดระบบอนุรักษ์ ฟื้นฟูและป้องกันการทำลาย ทรัพยากรธรรมชาติ </t>
  </si>
  <si>
    <t xml:space="preserve">วางระบบบริหารจัดการน้ำให้มีประสิทธิภาพทั้ง 25 ลุ่มน้ำ เน้นการปรับระบบการบริหารจัดการอุทกภัย </t>
  </si>
  <si>
    <t xml:space="preserve">การพัฒนาเมืองอุตสาหกรรมเชิงนิเวศและเมืองที่เป็นมิตรกับสิ่งแวดล้อม </t>
  </si>
  <si>
    <t xml:space="preserve">การร่วมลดปัญหาโลกร้อนและปรับตัวให้พร้อมกับการเปลี่ยนแปลงสภาพภูมิอากาศ </t>
  </si>
  <si>
    <t>การพัฒนาระบบบริหารจัดการกำลังคนและพัฒนาบุคลากรภาครัฐ</t>
  </si>
  <si>
    <t>ยุทธศาสตร์ที่ 1 การเสริมสร้างและพัฒนาศักยภาพทุนมนุษย์</t>
  </si>
  <si>
    <t>เพิ่มโอกาสให้กับกลุ่มประชากรร้อยละ 40 ที่มี รายได้ต่ำสุดให้เข้าถึงบริการที่มีคุณภาพของรัฐ</t>
  </si>
  <si>
    <t>ผลักดันให้สถาบัน ทางสังคมมีส่วนร่วม พัฒนาประเทศอย่างเข้มแข็ง</t>
  </si>
  <si>
    <t>ลดปัจจัยเสี่ยงด้านสุขภาพและให้ทุกภาคส่วนคำนึงถึงผลกระทบต่อสุขภาพ</t>
  </si>
  <si>
    <t>ยุทธศาสตร์ที่ 2 การสร้างความเป็นธรรมลดความเหลื่อมล้ำในสังคม</t>
  </si>
  <si>
    <t>การเสริมสร้างชุมชนเข้มแข็งตามหลักปรัชญาของเศรษฐกิจพอเพียง</t>
  </si>
  <si>
    <t>ยกระดับการผลิตสินค้าเกษตรและอาหารเข้าสู่ระบบมาตรฐาน</t>
  </si>
  <si>
    <t>ภาคตะวันออกฉียงเหนือ หลุดพ้นจากความยากจน สู่เป้าหมายการพึ่งตนเอง</t>
  </si>
  <si>
    <t>ภาคใต้ เป็นฐานเศรษฐกิจสีเขียว ได้มาตรฐาน สากลและแหล่ ง ท่องเที่ยวระดับโลก</t>
  </si>
  <si>
    <t>พัฒนาพื้นที่เศรษฐกิจใหม่บริเวณชายแดน เป็นประตูเศรษฐกิจเชื่อมโยงกับประเทศเพื่อนบ้าน</t>
  </si>
  <si>
    <t>แบบ ยท.03</t>
  </si>
  <si>
    <t>ความเชื่อมโยง</t>
  </si>
  <si>
    <t>อปท.ในเขต</t>
  </si>
  <si>
    <t>จังหวัด</t>
  </si>
  <si>
    <t>อบต.</t>
  </si>
  <si>
    <t>บ้านแดง</t>
  </si>
  <si>
    <t>เป้าประสงค์</t>
  </si>
  <si>
    <t>กลยุทธ์</t>
  </si>
  <si>
    <t>ค่าเป้าหมาย</t>
  </si>
  <si>
    <t>ความก้าวหน้า</t>
  </si>
  <si>
    <t>ของเป้าหมาย</t>
  </si>
  <si>
    <t>สนับสนุน</t>
  </si>
  <si>
    <t>3.2.8 ความเชื่อมโยงของยุทธศาสตร์ในภาพรวม</t>
  </si>
  <si>
    <t>ประเด็นยุทธศาสตร์</t>
  </si>
  <si>
    <t>บัญชีสรุปโครงการพัฒนา</t>
  </si>
  <si>
    <t>แผนพัฒนาท้องถิ่นสี่ปี (พ.ศ.2561 - 2564)</t>
  </si>
  <si>
    <t>ปี 2561</t>
  </si>
  <si>
    <t>ปี 2563</t>
  </si>
  <si>
    <t>ปี 2564</t>
  </si>
  <si>
    <t>รวม 4 ปี</t>
  </si>
  <si>
    <t>258</t>
  </si>
  <si>
    <t>43</t>
  </si>
  <si>
    <t>52</t>
  </si>
  <si>
    <t>37</t>
  </si>
  <si>
    <t>72</t>
  </si>
  <si>
    <t>ประชาชน</t>
  </si>
  <si>
    <t>ท้องถิ่น</t>
  </si>
  <si>
    <t>1) การบริหารจัดการมีประสิทธิภาพตามหลักธรรมมาภิบาล</t>
  </si>
  <si>
    <t>5) สร้างความเข้มแข็งของชุมชน สาธารณสุขและสิ่งแวดล้อม</t>
  </si>
  <si>
    <t>มีการเลี้ยงสัตว์ส่วนใหญ่ใช้ไว้บริโภคในครัวเรือน เหลือจาก บริโภคจึงจะจําหน่ายภายในท้องถิ่น เช่น โค กระบือ</t>
  </si>
  <si>
    <t>ไก่ เป็ด  สุกร  ปลาดุก กบ เป็นต้น</t>
  </si>
  <si>
    <t xml:space="preserve">1.โรงงานเย็บผ้า         จำนวน  1  แห่ง </t>
  </si>
  <si>
    <t>3. โรงงานผลิตน้ำดื่ม    จำนวน  2  แห่ง</t>
  </si>
  <si>
    <t xml:space="preserve">2. โรงงานไม้แปรรูป     จำนวน 1  แห่ง  </t>
  </si>
  <si>
    <t>4. โรงกลึง               จำนวน  1  แห่ง</t>
  </si>
  <si>
    <t>ภาษาที่ใช้ในการสื่อสารคือ ภาษาอิสาน  และใช้ภาษากลางในการติดต่องาน/ราชการ</t>
  </si>
  <si>
    <t>การทำโคมลมลอยฟ้า  การสานกระติบข้าว  การทอเสื่อ</t>
  </si>
  <si>
    <t>ยุทธศาสตร์ที่ 1</t>
  </si>
  <si>
    <t>ยุทธศาสตร์ที่ 2</t>
  </si>
  <si>
    <t>ยุทธศาสตร์ที่ 3</t>
  </si>
  <si>
    <t>ยุทธศาสตร์ที่ 4</t>
  </si>
  <si>
    <t>ยุทธศาสตร์ที่ 5</t>
  </si>
  <si>
    <t>1. ผู้ปฏิบัติมีศักยภาพในการทำงาน</t>
  </si>
  <si>
    <t>2. การบริการประทับใจ</t>
  </si>
  <si>
    <t>3. เครื่องมือเครื่องใช้สะดวกและพร้อมใช้งาน</t>
  </si>
  <si>
    <t>1. พัฒนาโครงสร้างพื้นฐาน ด้านคมนาคม ด้านไฟฟ้า ด้านประปา</t>
  </si>
  <si>
    <t>และแหล่งน้ำเพื่อการเกษตร</t>
  </si>
  <si>
    <t>1. ส่งเสริมและสนับสนุนการจัดสวัสดิการสังคม</t>
  </si>
  <si>
    <t>2. ส่งเสริมอาชีพให้กับชุมชนเพื่อลดรายจ่ายเพิ่มรายได้</t>
  </si>
  <si>
    <t>3. เสริมสร้างคุณภาพชีวิตประชาชนสู่สังคมน่าอยู่</t>
  </si>
  <si>
    <t>1. พัฒนาคุณภาพการศึกษาให้มีความสามารถในการแข่งขันระดับประเทศ</t>
  </si>
  <si>
    <t>2. ส่งเสริมการอนุรักษ์วัฒนธรรม ประเพณีและภูมิปัญญาชาวบ้าน</t>
  </si>
  <si>
    <t>3. ส่งเสริมให้ชุมชนมีความสามัคคี ความมีน้ำใจเป็นนักกีฬา และมีสุขภาพดี</t>
  </si>
  <si>
    <t>1. ส่งเสริมการเข้าถึงการอำนวยความยุติธรรม เพื่อลดความเหลื่อมล้ำทางสังคม</t>
  </si>
  <si>
    <t>2. สร้างความมั่นคงและปลอดภัยในชีวิตและทรัพย์สินแก่ประชาชน</t>
  </si>
  <si>
    <t>3.  ส่งเสริมและสนับสนุนด้านอนามัยและสุขภาพของประชาชน</t>
  </si>
  <si>
    <t>4. ป้องกัน ปราบปรามการแพร่ระบาดยาเสพติด</t>
  </si>
  <si>
    <t>4. ประชาชนเข้าใจในภารกิจขององค์กร</t>
  </si>
  <si>
    <t>6.4 การท่องเที่ยว</t>
  </si>
  <si>
    <t>6.5 อุตสาหกรรม</t>
  </si>
  <si>
    <t>6.6 การพาณิชย์/กลุ่มอาชีพ</t>
  </si>
  <si>
    <t>เดือน มกราคม</t>
  </si>
  <si>
    <t xml:space="preserve">น้ำอุปโภค    นำน้ำจากลำห้วยหลวง  และแหล่งน้ำสำรอง   คือ   ห้วยยาง  ซึ่งมีน้ำใช้ตลอดปี  และเพียงพอต่อ </t>
  </si>
  <si>
    <t xml:space="preserve">ความต้องการของประชาชน  จำนวน  8  หมู่บ้าน หมุ๋บ้านรอบนอกจะใช้น้ำจากประปาหมู่บ้านและแหล่งน้ำใกล้เคียง </t>
  </si>
  <si>
    <t>ขนาดย่อม ขายในราคาไม่แพง</t>
  </si>
  <si>
    <t>กองช่าง</t>
  </si>
  <si>
    <t>9. ทรัพยากรธรรมชาติ</t>
  </si>
  <si>
    <t>7. เศรษฐกิจพอเพียงท้องถิ่น(ด้านการเกษตรและแหล่งน้ำ)</t>
  </si>
  <si>
    <t>3.1.3 แผนพัฒนาภาคตะวันออกเฉียงเหนือ/แผนพัฒนากลุ่มจังหวัด/แผนพัฒนาจังหวัด</t>
  </si>
  <si>
    <t>3.1.4 ยุทธศาสตร์การพัฒนาขององค์กรปกครองส่วนท้องถิ่นในเขตจังหวัด</t>
  </si>
  <si>
    <t>ในการทำงาน</t>
  </si>
  <si>
    <t>ตามข้อบัญญัติ</t>
  </si>
  <si>
    <t>ที่เบิกจ่าย</t>
  </si>
  <si>
    <t>ร้อยละที่</t>
  </si>
  <si>
    <t>สำนักงาน</t>
  </si>
  <si>
    <t>ปลัด</t>
  </si>
  <si>
    <t>มีความพึงพอใจ</t>
  </si>
  <si>
    <t>การบริหารจัด</t>
  </si>
  <si>
    <t>การมีประสิทธิ</t>
  </si>
  <si>
    <t>ภาพตามหลัก</t>
  </si>
  <si>
    <t>ธรรมมาภิบาล</t>
  </si>
  <si>
    <t>3.5 รายละเอียดยุทธศาสตร์</t>
  </si>
  <si>
    <t>ผลลิต/</t>
  </si>
  <si>
    <t>ผลผลิต/</t>
  </si>
  <si>
    <t>ด้าน</t>
  </si>
  <si>
    <t>ผู้รับผิดชอบ</t>
  </si>
  <si>
    <t>ด้านการบริหารจัดการ</t>
  </si>
  <si>
    <t>สำนักงานปลัด</t>
  </si>
  <si>
    <t>ทุกหน่วยงาน</t>
  </si>
  <si>
    <t>กองการศึกษาฯ</t>
  </si>
  <si>
    <t>ปี 2562</t>
  </si>
  <si>
    <t xml:space="preserve">   1.1 แผนงานบริหารงานทั่วไป</t>
  </si>
  <si>
    <t>3. สรุปปัญหาอุปสรรคการดำเนินงานที่ผ่านมาและแนวทางการแก้ไข ปีงบประมาณ พ.ศ. 2557-2560</t>
  </si>
  <si>
    <t>ยุทธศาสตร์ที่ 1 ด้านการบริหารจัดการ</t>
  </si>
  <si>
    <t>ยุทธศาสตร์ที่ 2 ด้านโครงสร้างพื้นฐาน</t>
  </si>
  <si>
    <t>ยุทธศาสตร์ที่ 3 ด้านงานส่งเสริมคุณภาพชีวิต</t>
  </si>
  <si>
    <t>ยุทธศาสตร์ที่ 4 ด้านการศึกษา กีฬา อนุรักษ์ศาสนา  ศิลปวัฒนธรรม  ประเพณีภูมิปัญญาท้องถิ่น</t>
  </si>
  <si>
    <t xml:space="preserve">ยุทธศาสตร์ที่ 5 ด้านการสร้างความเข้มแข็งให้ชุมชน  สาธารณสุขและสิ่งแวดล้อม </t>
  </si>
  <si>
    <t>ด้านบริหาร</t>
  </si>
  <si>
    <t>จัดการ</t>
  </si>
  <si>
    <t>ด้านการศึกษา กีฬา อนุรักษ์</t>
  </si>
  <si>
    <t xml:space="preserve">ศาสนา  ศิลปวัฒนธรรม  </t>
  </si>
  <si>
    <t>ประเพณีภูมิปัญญาท้องถิ่น</t>
  </si>
  <si>
    <t>ด้านการสร้างความเข้มแข็งให้</t>
  </si>
  <si>
    <t>ชุมชน  สาธารณสุขและ</t>
  </si>
  <si>
    <t xml:space="preserve">สิ่งแวดล้อม </t>
  </si>
  <si>
    <t>5. ยุทธศาสตร์  ด้านการสร้างความเข้มแข็งให้ชุมชน  สาธารณสุขและสิ่งแวดล้อม</t>
  </si>
  <si>
    <t>1.ยุทธศาสตร์ด้านโครงสร้างพื้นฐาน</t>
  </si>
  <si>
    <t>1.ยุทธศาสตร์ด้านบริหารจัดการ</t>
  </si>
  <si>
    <t>2.ยุทธศาสตร์ด้านโครงสร้างพื้นฐาน</t>
  </si>
  <si>
    <t>3.ยุทธศาสตร์ด้านส่งเสริมคุณภาพชีวิต</t>
  </si>
  <si>
    <t>4.ยุทธศาสตร์การศึกษา กีฬา อนุรักษ์ศาสนา</t>
  </si>
  <si>
    <t>ศิลปวัฒนธรรม ประเพณี ภูมิปัญญาท้องถิ่น</t>
  </si>
  <si>
    <t xml:space="preserve">4.ยุทธศาสตร์ด้านการศึกษา กีฬา  อนุรักษ์ศาสนา </t>
  </si>
  <si>
    <t>4. ประชาชนต้องการทราบข้อมูลก่อนการลงมือทำกิจกรรม/โครงการงบประมาณ</t>
  </si>
  <si>
    <t>5. ผู้นำควรมีการชี้แจงให้ประชาชนทราบเกี่ยวกับงบประมาณของแต่ละโครงการ</t>
  </si>
  <si>
    <t>9. การแก้ไขปัญหาความต้องการของประชาชน ยังไม่มีความรวดเร็วเท่าใดนัก</t>
  </si>
  <si>
    <t>10. อยากให้มีการแยกถังขยะเปียก ขยะแห้ง ขยะอันตราย</t>
  </si>
  <si>
    <t>11. อยากให้เพิ่มงบประมาณในการพัฒนา</t>
  </si>
  <si>
    <t>ควรเป็นโครงการที่อยู่ในอำนาจหน้าที่ขององค์การบริหารส่วนตำบลบ้านแดง</t>
  </si>
  <si>
    <t>เพื่อให้บรรลุวิสัยทัศน์ที่วางไว้</t>
  </si>
  <si>
    <t>2.ควรจัดงบประมาณสนับสนุนการดำเนินงานในแต่ละด้านตามยุทธศาสตร์ให้มีความใกล้เคียงกันโดยมีเป้าหมาย</t>
  </si>
  <si>
    <t>ภายในปี งบประมาณ</t>
  </si>
  <si>
    <t>3.ควรดำเนินงานตามโครงการต่าง ๆ ให้เป็นไปตามแผนดำเนินงาน และเร่งรัดการเบิกจ่ายงบประมาณให้แล้วเสร็จ</t>
  </si>
  <si>
    <t>6. อยากให้เจ้าหน้าที่ของ อบต. เป็นผู้ประชาสัมพันธ์ในการจัดทำกิจกรรม/โครงการโดยตรง เพื่อให้เกิดความ</t>
  </si>
  <si>
    <t>เข้าใจที่ชัดเจน</t>
  </si>
  <si>
    <t>7. อยากให้ อบต. สรุปผลการดำเนินงานให้ประชาชนได้รับทราบ หลังจากที่ได้ดำเนินโครงการ/กิจกรรมแล้ว</t>
  </si>
  <si>
    <t>8. อยากให้มีการรายงานผลโครงการต่างๆ ให้ประชาชนได้รับทราบ ด้วยวิธีการต่างๆ เช่น เสียงตามสายของแต่ละ</t>
  </si>
  <si>
    <t>1) ยุทธศาสตร์ด้านบริหารจัดการ</t>
  </si>
  <si>
    <t xml:space="preserve">   1.2 แผนงาน การศึกษา</t>
  </si>
  <si>
    <t xml:space="preserve">   1.4 แผนงาน สังคมสงเคราะห์</t>
  </si>
  <si>
    <t xml:space="preserve">   1.5 แผนงาน เคหะและชุมชน</t>
  </si>
  <si>
    <t xml:space="preserve">   1.6 แผนงาน สร้างความเข้มแข็งให้กับชุมชน</t>
  </si>
  <si>
    <t xml:space="preserve">   1.7 แผนงาน การศาสนา วัฒนธรรม และนันทนาการ</t>
  </si>
  <si>
    <t xml:space="preserve">   1.8 แผนงาน การเกษตร</t>
  </si>
  <si>
    <t>2) ยุทธศาสตร์ด้านโครงสร้างพื้นฐาน</t>
  </si>
  <si>
    <t xml:space="preserve">   1.3 แผนงาน สาธารณสุข</t>
  </si>
  <si>
    <t xml:space="preserve">   1.1 แผนงาน สังคมสงเคราะห์</t>
  </si>
  <si>
    <t>3) ยุทธศาสตร์ด้านงานส่งเสริมคุณภาพชีวิต</t>
  </si>
  <si>
    <t xml:space="preserve">   1.3 แผนงาน การเกษตร</t>
  </si>
  <si>
    <t xml:space="preserve">   1.2 แผนงาน สร้างความเข้มแข็งให้กับชุมชน</t>
  </si>
  <si>
    <t xml:space="preserve"> ศิลปวัฒนธรรม  ประเพณีภูมิปัญญาท้องถิ่น  </t>
  </si>
  <si>
    <t xml:space="preserve">5. ยุทธศาสตร์  ด้านการสร้างความเข้มแข็งให้ชุมชน </t>
  </si>
  <si>
    <t xml:space="preserve">   1.1  แผนงาน บริหารงานทั่วไป</t>
  </si>
  <si>
    <t xml:space="preserve">   1.4 แผนงาน เคหะและชุมชน</t>
  </si>
  <si>
    <t xml:space="preserve">   1.5 แผนงาน สร้างความเข้มแข็งให้กับชุมชน</t>
  </si>
  <si>
    <t xml:space="preserve">   1.6 แผนงาน การเกษตร</t>
  </si>
  <si>
    <t xml:space="preserve">   1.2 แผนงาน เคหะและชุมชน</t>
  </si>
  <si>
    <t xml:space="preserve">   1.3 แผนงาน การศาสนา วัฒนธรรม และนันทนาการ</t>
  </si>
  <si>
    <t xml:space="preserve">   1.2 แผนงาน การรักษาความสงบภายใน</t>
  </si>
  <si>
    <t>ด้านบริหารทั่วไป</t>
  </si>
  <si>
    <t>ด้านบริการชุมชนและสังคม</t>
  </si>
  <si>
    <t>ด้านการเศรษฐกิจ</t>
  </si>
  <si>
    <t>ด้านการดำเนินงานอื่น</t>
  </si>
  <si>
    <t>แผนงานบริหารงานทั่วไป</t>
  </si>
  <si>
    <t>แผนงานการศึกษา</t>
  </si>
  <si>
    <t>แผนงานสาธารณสุข</t>
  </si>
  <si>
    <t>แผนงานสังคมสงเคราะห์</t>
  </si>
  <si>
    <t>แผนงานเคหะและชุมชน</t>
  </si>
  <si>
    <t>แผนงานสร้างความเข้มแข็งของชุมชน</t>
  </si>
  <si>
    <t>แผนงานการศาสนา วัฒนธรรมและนันทนาการ</t>
  </si>
  <si>
    <t>แผนงานการเกษตร</t>
  </si>
  <si>
    <t>แผนงานงบกลาง</t>
  </si>
  <si>
    <t>แผนงานการรักษาความสงบภายใน</t>
  </si>
  <si>
    <t>4.5.3 รับลงทะเบียนและประสานโครงการเงินอุดหนุนเพื่อการเลี้ยงดูเด็กแรกเกิด</t>
  </si>
  <si>
    <t xml:space="preserve">       - ทางหลวงชนบท อด 4066  บ้านแดง - สุมเส้า</t>
  </si>
  <si>
    <t xml:space="preserve">       - ทางหลวงแผ่นดินหมายเลข  2312  ถนนสาดยางเส้น อำเภอหนองหาน - อำเภอเพ็ญ</t>
  </si>
  <si>
    <t xml:space="preserve">       - ทางหลวงแผ่นดินหมายเลข  2410 บ้านดอนกลอย - บ้านสามพร้าว </t>
  </si>
  <si>
    <t xml:space="preserve">มีไฟฟ้าอย่างทั่วถึงทุกหมู่บ้าน และกำลังพัฒนาและขยายเขตไฟฟ้าเพื่อการเกษตร ไฟฟ้าแสงสว่างให้ทั่วถึง </t>
  </si>
  <si>
    <t>5.5.1 ไปรษณีย์อำเภอพิบูลย์รักษ์    จำนวน  1  แห่ง</t>
  </si>
  <si>
    <t>5.5.2 มีท่ารถขนส่งบริษัทอีสานทัวร์และบริษัท 407พัฒนา   จำนวน  2  แห่ง  ให้บริการทุกวัน</t>
  </si>
  <si>
    <t>9.1 น้ำ</t>
  </si>
  <si>
    <t>9.4 คุณภาพของทรัพยากรธรรมชาติ</t>
  </si>
  <si>
    <t>ข้อมูลจากฝ่ายทะเบียนกรมการปกครอง     อ.พิบูลย์รักษ์    จ.อุดรธานี   วันที่  6   ตุลาคม  2559</t>
  </si>
  <si>
    <t>ประเภทของการทำการเกษตร</t>
  </si>
  <si>
    <t>ผลผลิต</t>
  </si>
  <si>
    <t>ต้นทุนการผลิตเฉลี่ย</t>
  </si>
  <si>
    <t>ราคาขายโดยเฉลี่ย</t>
  </si>
  <si>
    <t>(กก./ไร่)</t>
  </si>
  <si>
    <t>(บาท/ไร่)</t>
  </si>
  <si>
    <t>1) ทำนา</t>
  </si>
  <si>
    <t>7.1 ข้อมูลด้านการเกษตร</t>
  </si>
  <si>
    <t>(1) บ้านแดง หมู่ที่ 1</t>
  </si>
  <si>
    <t xml:space="preserve">     ในเขตชลประทาน</t>
  </si>
  <si>
    <t>2) ทำสวน</t>
  </si>
  <si>
    <t>3) ทำไร่</t>
  </si>
  <si>
    <t>4) อื่นๆ</t>
  </si>
  <si>
    <t xml:space="preserve">     นอกเขตชลประทาน</t>
  </si>
  <si>
    <t xml:space="preserve">     ไร่อ้อย</t>
  </si>
  <si>
    <t xml:space="preserve">     ไร่ข้าวโพด</t>
  </si>
  <si>
    <t xml:space="preserve">     ไร่มันสัมปะหลัง</t>
  </si>
  <si>
    <t xml:space="preserve">     อื่นๆ โปรดระบุ</t>
  </si>
  <si>
    <t xml:space="preserve">     สวน.....................</t>
  </si>
  <si>
    <t>(ครัวเรือน/ไร่)</t>
  </si>
  <si>
    <t>10 คร./300 ไร่</t>
  </si>
  <si>
    <t>50 คร.</t>
  </si>
  <si>
    <t>30 คร.</t>
  </si>
  <si>
    <t>(2) บ้านหนองผักแว่น หมู่ที่ 2</t>
  </si>
  <si>
    <t>17 คร./650 ไร่</t>
  </si>
  <si>
    <t>30 ครัวเรือน</t>
  </si>
  <si>
    <t>100 ครัวเรือน</t>
  </si>
  <si>
    <t>20 ครัวเรือน</t>
  </si>
  <si>
    <t>(3) บ้านไชยวานน้อย หมู่ที่ 3</t>
  </si>
  <si>
    <t>138 ครัวเรือน</t>
  </si>
  <si>
    <t>ประเภทแหล่งน้ำทางการเกษตร</t>
  </si>
  <si>
    <t>1) ห้วย / ลำธาร</t>
  </si>
  <si>
    <t>2) หนองน้ำ / บึง</t>
  </si>
  <si>
    <t>3) อ่างเก็บน้ำ</t>
  </si>
  <si>
    <t>4) ฝาย</t>
  </si>
  <si>
    <t>5) สระ</t>
  </si>
  <si>
    <t>6) คลองชลประทาน</t>
  </si>
  <si>
    <t>ความเพียงพอของปริมาณน้ำฝน</t>
  </si>
  <si>
    <t>เพียงพอ</t>
  </si>
  <si>
    <t>ไม่เพียงพอ</t>
  </si>
  <si>
    <t>การเข้าถึงแหล่งน้ำการเกษตร</t>
  </si>
  <si>
    <t>ไม่ทั่วถึง</t>
  </si>
  <si>
    <t>(4) บ้านดงยาง หมู่ที่ 4</t>
  </si>
  <si>
    <t>(6) บ้านดอนเขือง หมู่ที่ 6</t>
  </si>
  <si>
    <t>(5) บ้านโพธิ์ หมู่ที่ 5</t>
  </si>
  <si>
    <t>(8) บ้านโนนดู่  หมู่ที่ 8</t>
  </si>
  <si>
    <t>(7) บ้านแดง  หมู่ที่ 7</t>
  </si>
  <si>
    <t>(9) บ้านโนนลือชัย  หมู่ที่ 9</t>
  </si>
  <si>
    <t>(10) บ้านแดง หมู่ที่ 10</t>
  </si>
  <si>
    <t>(11) บ้านแดง หมู่ที่ 11</t>
  </si>
  <si>
    <t>(12) บ้านไชยวานพัฒนา หมู่ที่ 12</t>
  </si>
  <si>
    <t>(13) บ้านแดง หมู่ที่ 13</t>
  </si>
  <si>
    <t>(14) บ้านดงไร่ หมู่ที่ 14</t>
  </si>
  <si>
    <t>(15) บ้านพรพิบูลย์  หมู่ที่ 15</t>
  </si>
  <si>
    <t>8. ศาสนา ประเพณี วัฒนธรรม</t>
  </si>
  <si>
    <r>
      <t>9.2 ป่าไม้</t>
    </r>
    <r>
      <rPr>
        <sz val="16"/>
        <color theme="1"/>
        <rFont val="TH Baijam"/>
      </rPr>
      <t xml:space="preserve">  ในเขตตำบลบ้านแดง ไม่มีป่าไม้</t>
    </r>
  </si>
  <si>
    <r>
      <t>9.3 ภูเขา</t>
    </r>
    <r>
      <rPr>
        <sz val="16"/>
        <color theme="1"/>
        <rFont val="TH Baijam"/>
      </rPr>
      <t xml:space="preserve">  ในเขตตำบลบ้านแดง ไม่มีภูเขา</t>
    </r>
  </si>
  <si>
    <t>/</t>
  </si>
  <si>
    <t>60 ครัวเรือน</t>
  </si>
  <si>
    <t>7) ประปาหมู่บ้าน</t>
  </si>
  <si>
    <t>8) ประปาส่วนภูมิภาค</t>
  </si>
  <si>
    <t xml:space="preserve">     สวนยางพารา</t>
  </si>
  <si>
    <t xml:space="preserve">     สวนครัว</t>
  </si>
  <si>
    <t xml:space="preserve">   1.9 แผนงาน การพาณิชย์</t>
  </si>
  <si>
    <t xml:space="preserve">     สวนกล้วย</t>
  </si>
  <si>
    <t>อยู่ระหว่างดำเนินการ</t>
  </si>
  <si>
    <t>12</t>
  </si>
  <si>
    <t>26</t>
  </si>
  <si>
    <t>1,112,000</t>
  </si>
  <si>
    <t>7,530,350</t>
  </si>
  <si>
    <t>533,000</t>
  </si>
  <si>
    <t>7,655,980</t>
  </si>
  <si>
    <t>1,273,500</t>
  </si>
  <si>
    <t>18,104,830</t>
  </si>
  <si>
    <t>140</t>
  </si>
  <si>
    <t>ยุทธศาสตร์ที่ 1 ด้านบริหารจัดการ</t>
  </si>
  <si>
    <t xml:space="preserve">ยุทธศาสตร์ 4 ด้านการศึกษา กีฬา อนุรักษ์ศาสนา ศิลปวัฒนธรรม  ประเพณีภูมิปัญญาท้องถิ่น  </t>
  </si>
  <si>
    <t>อยู่ระหว่างดำเนินการเบิกจ่าย</t>
  </si>
  <si>
    <t>ร้อยละของความสำเร็จของเป้าหมาย/ผลผลิตโครงการ</t>
  </si>
  <si>
    <t>ค่าที่แสดงความก้าวหน้าของเป้าหมาย</t>
  </si>
  <si>
    <t>แผนงานการพาณิชย์</t>
  </si>
  <si>
    <t>ศักยภาพ</t>
  </si>
  <si>
    <t>ประชาชนมีน้ำประปาใช้ทุกครัวเรือน</t>
  </si>
  <si>
    <t>1.</t>
  </si>
  <si>
    <t>ประชาชนมีถนนใช้ในการสัญจรไปมาได้สะดวก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</si>
  <si>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</si>
  <si>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</si>
  <si>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</si>
  <si>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</si>
  <si>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</si>
  <si>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</si>
  <si>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</si>
  <si>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</si>
  <si>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</si>
  <si>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</si>
  <si>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</si>
  <si>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</si>
  <si>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</si>
  <si>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ตามที่องค์การบริหารส่วนตำบลบ้านแดงได้ดำเนินงานโครงการต่างๆ ตั้งแต่มีงบประมาณ พ.ศ. 2557 – 2560</t>
  </si>
  <si>
    <t>เพื่อแก้ไขปัญหาของประชาชนและพัฒนาองค์กรให้เกิดความมั่งคง โดยยึดผลประโยชน์ของประชาชนเป็นที่ตั้ง ตาม</t>
  </si>
  <si>
    <t>นโยบายของผู้บริหารในการพัฒนา ดังต่อไปนี้</t>
  </si>
  <si>
    <t xml:space="preserve">ปัญหาการเกิดอาญชญากรรมในพื้นที่ลดลง  </t>
  </si>
  <si>
    <t>เด็กได้รับการส่งเสริมพัฒนาการทางด้านร่างกาย อารมณ์ และสติปัญญาสมวัย</t>
  </si>
  <si>
    <t>ผู้สูงอายุ  ผู้พิการ  ผู้ป่วยเอดส์  ได้รับเงินช่วยเหลือเบี้ยยังชีพทุกคน</t>
  </si>
  <si>
    <t>ประชาชนได้รับความช่วยเหลือด้านป้องกันบรรเทาและสาธาณะภัย</t>
  </si>
  <si>
    <t>ส่งเสริมให้ประชาชนมีส่วนร่วมในการจัดการขยะในชุมนและเกิดความสามัคคีในหมู่คณะ</t>
  </si>
  <si>
    <t>ประชาชนได้มีส่วนร่วมในการตรวจสอบการดำเนินงานโครงการต่างๆ ของอบต.บ้านแดง</t>
  </si>
  <si>
    <t>ประชาชนมีไฟฟ้าใช้ภายในครัวเรือน  มีไฟฟ้าแสงสว่างตามสี่แยก และมีการขยายเขตไฟฟ้าเพื่อการเกษตร</t>
  </si>
  <si>
    <t>ตามความต้องการประชาชน ถึงแม้ยังไม่ได้ครบ ทางผู้บริหารก็ให้ความสำคัญและจัดสรรงบประมาณด้านไฟฟ้าทุกปี</t>
  </si>
  <si>
    <t xml:space="preserve">ส่งเสริมให้ประชาชนอนุรักษ์ภูมิปัญญาท้องถิ่น ด้วยการแต่งกายด้วยผ้ามัดหมี่ย้อมคราม </t>
  </si>
  <si>
    <t>พัฒนาศูนย์เด็กเล็กให้น่าอยู่และมีประสิทธิภาพ</t>
  </si>
  <si>
    <t>ส่งเสริม สนับสนุนด้านศิลปวัฒนธรรม ศิลปวัตถุ ศาสนา ขนบธรรมเนียมประเพณี</t>
  </si>
  <si>
    <t>ประชาชนได้รับความสะดวกในการชำระภาษีบำรุงท้องที่</t>
  </si>
  <si>
    <t>ประชาชนมีส่วนร่วมในการจัดทำแผนชุมชน  แผนพัฒนาท้องถิ่น</t>
  </si>
  <si>
    <t>15.</t>
  </si>
  <si>
    <t>ประชาชนมีสถานที่ออกกำลังกายและพักผ่อนหย่อนใจ</t>
  </si>
  <si>
    <t>16.</t>
  </si>
  <si>
    <t>ประชาชนได้ความรู้จากการจัดและฝึกอบรมด้านอาชีพ</t>
  </si>
  <si>
    <t xml:space="preserve">   2.2 ผลกระทบ</t>
  </si>
  <si>
    <t xml:space="preserve">   2.1 ผลที่ได้รับ/ผลที่สำคัญ</t>
  </si>
  <si>
    <t>เป็นแนวทางในการแก้ไขและสนองความต้องการของประชาชน  ทางเจ้าหน้าที่ได้รวบรวมปัญหาและความต้องการของ</t>
  </si>
  <si>
    <t>หน้าธนาคารเพื่อการเกษตรและสหกรณ์การเกษตรท ซึ่งเป็นความรับผิดชอบของกรมทางหลวง  ซึ่งเป็นปัญหาที่เกิดขึ้น</t>
  </si>
  <si>
    <t>ของประชาชนได้</t>
  </si>
  <si>
    <t>จึงทำให้เกิดความไม่เข้าใจถึงบทบาทหน้าที่ของ อบต.จากประชาชนบางส่วน</t>
  </si>
  <si>
    <t xml:space="preserve">    1. การช่วยเหลือประชาชนที่ได้รับความเดือนร้อนจากปัญหาน้ำท่วมขังและส่งกลิ่นเหม็น รางระบายน้ำถนน</t>
  </si>
  <si>
    <t xml:space="preserve">    3. ด้วยงบประมาณที่มีอย่างจำกัด ทำให้ไม่สามารถซื้อรถกู้ชีพและอุปกรณ์ในการช่วยเหลือผู้ประสบภัยทาง</t>
  </si>
  <si>
    <t xml:space="preserve">ถนนได้ </t>
  </si>
  <si>
    <t>4. ยุทธศาสตร์ ด้านการศึกษา กีฬา อนุรักษ์ศาสนา</t>
  </si>
  <si>
    <t>เกิดความเดือนร้อน</t>
  </si>
  <si>
    <t xml:space="preserve">   5. การก่อสร้างหรือปรับปรุงถนนในฤดูฝน ทำให้ชาวบ้านเดือดร้อนในการสัญจร</t>
  </si>
  <si>
    <t>2.1 สรุปผลการดำเนินงานตามงบประมาณที่ได้รับ และการเบิกจ่ายงบประมาณ ในปีงบประมาณ พ.ศ. 2557-2560</t>
  </si>
  <si>
    <t>2.1.1 สรุปสถานการณ์การพัฒนา การตั้งงบประมาณ การเบิกจ่ายงบประมาณ</t>
  </si>
  <si>
    <t>4.1 ยุทธศาสตร์การพัฒนาและแผนงาน</t>
  </si>
  <si>
    <t>เ</t>
  </si>
  <si>
    <t>3.1 ความสัมพันธ์ระหว่างแผนพัฒนาระดับมหภาค</t>
  </si>
  <si>
    <t>วิสัยทัศน์</t>
  </si>
  <si>
    <t xml:space="preserve"> “ประเทศมีความมั่นคง มั่งคั่ง ยั่งยืน เป็นประเทศพัฒนาแล้ว ด้วยการพัฒนา ตามปรัชญาเศรษฐกิจพอเพียง”</t>
  </si>
  <si>
    <t>2) วิสัยทัศน์</t>
  </si>
  <si>
    <t>3) แผนยุทธศาสตร์ชาติ 20 ปี</t>
  </si>
  <si>
    <t>1) ความเป็นมา</t>
  </si>
  <si>
    <t>1. ยุทธศาสตร์ที่ 1 ด้านความมั่นคง</t>
  </si>
  <si>
    <t>2. ยุทธศาสตร์ที่ 2 ด้านการสร้างความสามารถในการแข่งขัน</t>
  </si>
  <si>
    <t>3. ยุทธศาสตร์ที่ 3  ด้านการพัฒนาและเสริมสร้างศักยภาพคน</t>
  </si>
  <si>
    <t>4. ยุทธศาสตร์ที่ 4 ด้านการสร้างโอกาสความเสมอภาคและเท่าเทียมกันทางสังคม</t>
  </si>
  <si>
    <t>5. ยุทธศาสตร์ที่ 5 ด้านการสร้างการเติบโตบน คุณภาพชีวิตที่เป็นมิตรกับสิ่งแวดล้อม</t>
  </si>
  <si>
    <t>6. ยุทธศาสตร์ที่ 6 ด้านการปรับสมดุลและพัฒนา ระบบการบริหารจัดการภาครัฐ</t>
  </si>
  <si>
    <t>โดยแผนยุทธศาสตร์ชาติ 20 ปี   ของประเทศไทยกำลังอยู่ระหว่างการเสนอร่างกรอบยุทธศาสตร์ชาติต่อที่ประชุมคณะ</t>
  </si>
  <si>
    <t>กรรมการจัดทำยุทธศาสตร์ชาติ  ซึ่งขณะนี้อยู่ระหว่างการดำเนินการปรับปรุงร่างกรอบยุทธศาสตร์ชาติตามมิติที่ประชุม</t>
  </si>
  <si>
    <t xml:space="preserve">คณะกรรมการจัดทำร่างยุทธศาสตร์ชาติ โดยร่างกรอบยุทธศาสตร์ชาติ 20 ปี (พ.ศ.2560–2579) สรุปย่อได้ดังนี้ </t>
  </si>
  <si>
    <t>ในการที่จะบรรลุวิสัยทัศน์และทาให้ประเทศไทยพัฒนาไปสู่อนาคตที่พึงประสงค์นั้น  จำเป็นจะต้องมีการวางแผน</t>
  </si>
  <si>
    <t>เดียวกัน ดังนั้น จึงจำเป็นจะต้องกำหนดยุทธศาสตร์ชาติในระยะยาว เพื่อถ่ายทอดแนวทางการพัฒนาสู่การปฏิบัติในแต่</t>
  </si>
  <si>
    <t>ผลประโยชน์แห่งชาติและบรรลุวิสัยทัศน์“ประเทศไทยมีความมั่นคง มั่งคั่ง ยั่งยืนเป็นประเทศพัฒนาแล้ว ด้วยการพัฒนา</t>
  </si>
  <si>
    <t>เสมอภาคและเป็นธรรม ซึ่งยุทธศาสตร์ชาติที่จะใช้เป็นกรอบแนวทางการพัฒนาในระยะ 20 ปี  ดังนี้</t>
  </si>
  <si>
    <t xml:space="preserve">   (4) การพัฒนาระบบ กลไล มาตรการและความร่วมมือระหว่างประเทศทุกระดับ และรักษาดุลยภาพความ</t>
  </si>
  <si>
    <t>สัมพันธ์กับประเทศมหาอำนาจ เพื่อป้องกันและแก้ไขปัญหาความมั่นคงรูปแบบใหม่</t>
  </si>
  <si>
    <t xml:space="preserve">   (6) การพัฒนาระบบการเตรียมพร้อมแห่งชาติและระบบบริหารจัดการภัยพิบัติ รักษาความมั่นคงของฐาน</t>
  </si>
  <si>
    <t>ทรัพยากรธรรมชาติสิ่งแวดล้อม</t>
  </si>
  <si>
    <t xml:space="preserve">   (2) การพัฒนาภาคการผลิตและบริการ เสริมสร้างฐานการผลิตเข้มแข็งยั่งยืน และส่งเสริมเกษตรกรรายย่อยสู่</t>
  </si>
  <si>
    <t>เกษตรยั่งยืนเป็นมิตรกับสิ่งแวดล้อม</t>
  </si>
  <si>
    <t>การพัฒนาพื้นที่เศรษฐกิจพิเศษและเมือง พัฒนาเขตเศรษฐกิจพิเศษ ชายแดน และพัฒนาระบบเมืองศูนย์</t>
  </si>
  <si>
    <t>กลางความเจริญ</t>
  </si>
  <si>
    <t>แผนพัฒนาฯ ฉบับที่ 12 เป็นแผนพัฒนาประเทศในระยะ 5 ปี (พ.ศ. 2560-2564) ซึ่งแปลง ยุทธศาสตร์ชาติระยะ</t>
  </si>
  <si>
    <t>มุ่งเตรียมความพร้อมและวางรากฐานในการยกระดับประเทศไทยให้เป็น ประเทศที่พัฒนาแล้ว มีความมั่นคง มั่งคั่งยั่งยืน</t>
  </si>
  <si>
    <t>ด้วยการพัฒนาตามปรัชญาของเศรษฐกิจพอเพียง โดยมีกรอบ วิสัยทัศน์และเป้าหมายอนาคตประเทศไทยในปี 2579 ซึ่ง</t>
  </si>
  <si>
    <t>กำหนดไว้ในยุทธศาสตร์ชาติระยะ 20 ปีเป็นกรอบ ที่แผนพัฒนาฯ  ฉบับที่ 12  มุ่งตอบสนองวัตถุประสงค์และเป้าหมาย</t>
  </si>
  <si>
    <t>การพัฒนาที่กำหนดภายใต้ระยะเวลา 5 ปี   ต่อจากนี้ไปพิจารณาจากการประเมินสภาพแวดล้อมการพัฒนาทั้งจากภาย</t>
  </si>
  <si>
    <t>นอกและภายในประเทศที่บ่งชี้ถึง จุดแข็งและจุดอ่อนของประเทศ และการสะท้อนถึงโอกาสและความเสี่ยงในการที่จะ</t>
  </si>
  <si>
    <t>ผลักดันขับเคลื่อนให้การ พัฒนาในด้านต่าง ๆ บรรลุผลได้ในระยะเวลา 5 ปีแรกของยุทธศาสตร์ชาติระยะ 20 ปีทั้งนี้โดย</t>
  </si>
  <si>
    <t>ได้คำนึงถึงการ ต่อยอดให้เกิดผลสัมฤทธิ์อย่างต่อเนื่องภายใต้แผนพัฒนาฯ ฉบับต่อๆ ไป ดังนั้น การพัฒนาประเทศใน</t>
  </si>
  <si>
    <t>ระยะแผนพัฒนาฯ ฉบับที่ 12 จึงกำหนดวัตถุประสงค์และเป้าหมายรวมของการพัฒนาได้ ดังนี้</t>
  </si>
  <si>
    <t>1.เพื่อวางรากฐานให้คนไทยเป็นคนที่สมบูรณ์มีคุณธรรมจริยธรรม มีระเบียบวินัย ค่านิยมที่ดี มีจิตสาธารณะ</t>
  </si>
  <si>
    <t>และมีความสุข โดยมีสุขภาวะและสุขภาพที่ดี ครอบครัวอบอุ่น ตลอดจน เป็นคนเก่งที่มีทักษะความรู้ความสามารถและ</t>
  </si>
  <si>
    <t xml:space="preserve">พัฒนาตนเองได้ต่อเนื่องตลอดชีวิต </t>
  </si>
  <si>
    <t>2.เพื่อให้คนไทยมีความมั่นคงทางเศรษฐกิจและสังคม   ได้รับความเป็นธรรมในการเข้าถึง   ทรัพยากรและ</t>
  </si>
  <si>
    <t xml:space="preserve">บริการทางสังคมที่มีคุณภาพ ผู้ด้อยโอกาสได้รับการพัฒนาศักยภาพ รวมทั้งชุมชนมีความ เข้มแข็งพึ่งพาตนเองได้ </t>
  </si>
  <si>
    <t>3. เพื่อให้เศรษฐกิจเข้มแข็ง แข่งขันได้ มีเสถียรภาพและมีความยั่งยืน สร้างความเข้มแข็งของฐานการผลิต</t>
  </si>
  <si>
    <t>และบริการเดิมและขยายฐานใหม่โดยการใช้นวัตกรรมที่เข้มข้นมากขึ้น สร้างความเข้มแข็งของ เศรษฐกิจฐานรากและ</t>
  </si>
  <si>
    <t>สร้างความมั่นคงทางพลังงาน อาหาร และน้ำ</t>
  </si>
  <si>
    <t>4. เพื่อรักษาและฟื้นฟูทรัพยากรธรรมชาติและคุณภาพสิ่งแวดล้อมให้สามารถสนับสนุนการ เติบโตที่เป็น</t>
  </si>
  <si>
    <t xml:space="preserve">มิตรกับสิ่งแวดล้อมและการมีคุณภาพชีวิตที่ดีของประชาชน </t>
  </si>
  <si>
    <t>5. เพื่อให้การบริหารราชการแผ่นดินมีประสิทธิภาพ โปร่งใส ทันสมัย และมีการทำงาน เชิงบูรณาการของ</t>
  </si>
  <si>
    <t xml:space="preserve">ภาคีการพัฒนา </t>
  </si>
  <si>
    <t>6. เพื่อให้มีการกระจายความเจริญไปสู่ภูมิภาคโดยการพัฒนาภาคและเมืองเพื่อรองรับ การพัฒนายกระดับ</t>
  </si>
  <si>
    <t xml:space="preserve">ฐานการผลิตและบริการเดิมและขยายฐานการผลิตและบริการใหม่ </t>
  </si>
  <si>
    <t>7. เพื่อผลักดันให้ประเทศไทยมีความเชื่อมโยง (Connectivity) กับประเทศต่างๆ ทั้งในระดับ อนุภูมิภาค</t>
  </si>
  <si>
    <t xml:space="preserve">เป้าหมายรวม เพื่อให้เป็นไปตามวัตถุประสงค์ดังกล่าว ได้กำหนดเป้าหมายรวมการพัฒนาของแผนพัฒนาฯ </t>
  </si>
  <si>
    <t>ฉบับที่ 12 ประกอบด้วย</t>
  </si>
  <si>
    <t>1. คนไทยมีคุณลักษณะเป็นคนไทยที่สมบูรณ์มีวินัย มีทัศนคติและพฤติกรรมตามบรรทัดฐาน ที่ดีของสังคม</t>
  </si>
  <si>
    <t xml:space="preserve"> มีความเป็นพลเมืองตื่นรู้ มีความสามารถในการปรับตัวได้อย่างรู้เท่าทันสถานการณ์ มีความ รับผิดชอบและทำประโยชน์</t>
  </si>
  <si>
    <t xml:space="preserve">ต่อส่วนรวม มีสุขภาพกายและใจที่ดีมีความเจริญงอกงามทางจิตวิญญาณ มีวิถีชีวิตที่พอเพียง และมีความเป็นไทย </t>
  </si>
  <si>
    <t>2. ความเหลื่อมล้ำทางด้านรายได้และความยากจนลดลง  เศรษฐกิจฐานรากมีความเข้มแข็ง  ประชาชน</t>
  </si>
  <si>
    <t xml:space="preserve">ทุกคนมีโอกาสในการเข้าถึงทรัพยากร การประกอบอาชีพ และบริการทางสังคมที่มีคุณภาพอย่างทั่วถึง และเป็นธรรม </t>
  </si>
  <si>
    <t>กลุ่มที่มีรายได้ต่ำสุดร้อยละ 40 มีรายได้เพิ่มขึ้นอย่างน้อยร้อยละ 15</t>
  </si>
  <si>
    <t>3. ระบบเศรษฐกิจมีความเข้มแข็งและแข่งขันได้โครงสร้างเศรษฐกิจปรับสู่เศรษฐกิจฐาน บริการและดิจิทัล</t>
  </si>
  <si>
    <t>นวัตกรรมและเทคโนโลยีดิจิทัลในการสร้างสรรค์คุณค่าสินค้าและบริการ มีระบบการ ผลิตและให้บริการจากฐานรายได้</t>
  </si>
  <si>
    <t>เดิมที่มีมูลค่าเพิ่มสูงขึ้น และมีการลงทุนในการผลิตและบริการฐานความรู้ ชั้นสูงใหม่ๆ ที่เป็นมิตรกับสิ่งแวดล้อมและชุมชน</t>
  </si>
  <si>
    <t>รวมทั้งกระจายฐานการผลิตและการให้บริการสู่ภูมิภาคเพื่อ  ลดความเหลื่อมล้ำ   โดยเศรษฐกิจไทยมีเสถียรภาพและมี</t>
  </si>
  <si>
    <t>อัตราการขยายตัวเฉลี่ยร้อยละ 5 ต่อปี และมีปัจจัย สนับสนุน อาทิ ระบบโลจิสติกส์ พลังงาน และการลงทุนวิจัยและ</t>
  </si>
  <si>
    <t xml:space="preserve">พัฒนา ที่เอื้อต่อการขยายตัวของภาคการผลิต และบริการ </t>
  </si>
  <si>
    <t>4. ทุนทางธรรมชาติและคุณภาพสิ่งแวดล้อมสามารถสนับสนุนการเติบโตที่เป็นมิตรกับ สิ่งแวดล้อม มีความ</t>
  </si>
  <si>
    <t>มั่นคงทางอาหาร พลังงาน และน้ำ โดยเพิ่มพื้นที่ป่าไม้ให้ได้ร้อยละ 40 ของพื้นที่ ประเทศเพื่อรักษาความสมดุลของระบบ</t>
  </si>
  <si>
    <t>นิเวศ ลดการปล่อยก๊าซเรือนกระจกในภาคพลังงานและขนส่งไม่น้อย กว่าร้อยละ 7 ภายในปี 2563 เทียบกับการปล่อย</t>
  </si>
  <si>
    <t>ในกรณีปกติ มีปริมาณหรือสัดส่วนของขยะมูลฝอยที่ได้รับ การจัดการอย่างถูกหลักสุขาภิบาลเพิ่มขึ้น และรักษาคุณภาพ</t>
  </si>
  <si>
    <t xml:space="preserve">น้ำและคุณภาพอากาศในพื้นที่วิกฤตให้อยู่ ในเกณฑ์มาตรฐาน </t>
  </si>
  <si>
    <t>5. มีความมั่นคงในเอกราชและอธิปไตย สังคมปลอดภัย สามัคคี สร้างภาพลักษณ์ดี และเพิ่ม ความเชื่อมั่น</t>
  </si>
  <si>
    <t>ก่อการร้ายและภัยพิบัติทางธรรมชาติ ประเทศไทยมีส่วนร่วมในการ กำหนดบรรทัดฐานระหว่างประเทศ เกิดความเชื่อม</t>
  </si>
  <si>
    <t>ความสูญเสียจากภัยโจรสลัดและการลักลอบขนส่งสินค้าและค้ามนุษย์ลดลง   มีความพร้อมที่ปกป้องประชาชนจากการ</t>
  </si>
  <si>
    <t>ของนานาชาติต่อประเทศไทย ความขัดแย้งทางอุดมการณ์และความคิดในสังคมลดลง ปัญหา อาชญากรรมลดลงปริมาณ</t>
  </si>
  <si>
    <t>โดยอันดับประสิทธิภาพภาครัฐที่จัดทำโดยสถาบันการจัดการนานาชาติและ อันดับความยากง่ายในการดำเนินธุรกิจใน</t>
  </si>
  <si>
    <t>ประเทศดีขึ้น การใช้จ่ายภาครัฐและระบบงบประมาณมีประสิทธิภาพ สูง ฐานภาษีกว้างขึ้น และดัชนีการรับรู้การทุจริต</t>
  </si>
  <si>
    <t>ดีขึ้น รวมถึงมีบุคลากรภาครัฐที่มีความรู้ความสามารถและ ปรับตัวได้ทันกับยุคดิจิทัลเพิ่มขึ้น</t>
  </si>
  <si>
    <t>ส่วนร่วมจากประชาชน บทบาทภาครัฐในการให้บริการซึ่งภาคเอกชนดำเนินการแทนได้ดีกว่า  ลดลง  เพิ่มการใช้ระบบ</t>
  </si>
  <si>
    <t xml:space="preserve">ดิจิทัลในการให้บริการ  ปัญหาคอร์รัปชั่นลดลง  และการบริหารจัดการขององค์กร ปกครองส่วนท้องถิ่นมีอิสระมากขึ้น </t>
  </si>
  <si>
    <t>6. มีระบบบริหารจัดการภาครัฐที่มีประสิทธิภาพ ทันสมัย โปร่งใส  ตรวจสอบได้ กระจาย  อำนาจและมี</t>
  </si>
  <si>
    <t>ยุทธศาสตร์พัฒนาประเทศ  มีทั้งหมด 10 ยุทธศาสตร์ ดังนี้</t>
  </si>
  <si>
    <t>ต่อยอดความเข้มแข็งของอุตสาหกรรมที่มีศักยภาพปัจจุบันเพื่อยกระดับไปสู่อุตสาหกรรมที่ใช้</t>
  </si>
  <si>
    <t>เทคโนโลยีขั้นสูง</t>
  </si>
  <si>
    <t>ปรับปรุงแก้ไขกฎหมายและกฎระเบียบเพื่อส่งเสริมการค้าที่เป็นธรรมและอำนวยความสะดวกการ</t>
  </si>
  <si>
    <t>ค้าการลงทุน</t>
  </si>
  <si>
    <t>เพิ่มประสิทธิภาพของระบบการเงินและสถาบันการเงินทั้งในตลาดเงินและตลาดทุน ให้สามารถ</t>
  </si>
  <si>
    <t>สนับสนุนการขยายตัวทางเศรษฐกิจ ลดต้นทุนในการให้บริการ</t>
  </si>
  <si>
    <t>เพิ่มพื้นที่ป่าเศรษฐกิจเพื่อให้บรรลุเป้าหมาย ร้อยละ 15 ของพื้นที่ประเทศ โดยส่งเสริม การปลูกไม้</t>
  </si>
  <si>
    <t>มีค่าทางเศรษฐกิจระยะยาว</t>
  </si>
  <si>
    <t>ทรัพยากรน้ำ</t>
  </si>
  <si>
    <t>เร่งรัดให้มีการประกาศใช้ร่างพระราชบัญญัติ ทรัพยากรน้ำ พ.ศ..... และแผนบริหารจัดการ</t>
  </si>
  <si>
    <t>การพัฒนาโครงสร้างพื้นฐาน คมนาคมขนส่ง พัฒนาขนส่งทาง ราง ขนส่งสาธารณะ โครงข่ายถนน</t>
  </si>
  <si>
    <t>ขนส่งทางอากาศ ขนส่งทางน้ำ</t>
  </si>
  <si>
    <t>การพัฒนาระบบโลจิสติกส์ พัฒนามาตรฐานการบริหาร จัดการโลจิสติกส์ การอำนวยความสะดวก</t>
  </si>
  <si>
    <t>ทางการค้า</t>
  </si>
  <si>
    <t>การพัฒนาด้านพลังงาน เพิ่มประสิทธิภาพการใช้พลังงาน การใช้พลังงานทดแทน ส่งเสริม ไทยเป็นศูนย์</t>
  </si>
  <si>
    <t>กลางพลังงาน</t>
  </si>
  <si>
    <t>การพัฒนาเศรษฐกิจดิจิทัล ส่งเสริมการใช้เทคโนโลยีดิจิทัล ทางธุรกิจ สร้างความมั่นคง ปลอดภัย</t>
  </si>
  <si>
    <t>ทางไซเบอร์</t>
  </si>
  <si>
    <t>ส่งเสริมการลงทุน R &amp;D ผลักดันในเชิงพาณิชย์และเชิงสังคมลงทุนวิจัยและพัฒนากลุ่มเทคโนโลยีที่ไทย</t>
  </si>
  <si>
    <t>มีศักยภาพ พัฒนาตลาดเทคโนโลยีและนวัตกรรม ไทย เสริมสร้างระบบการบริหารจัดการทรัพย์สิน</t>
  </si>
  <si>
    <t>ทางปัญญา</t>
  </si>
  <si>
    <t>พัฒนาให้เป็นผู้ประกอบการทางเทคโนโลยีส่งเสริมการสร้างสรรค์นวัตกรรมด้านการออกแบบและ</t>
  </si>
  <si>
    <t>การจัดการธุรกิจ</t>
  </si>
  <si>
    <t>พัฒนาสภาวะแวดล้อมของวทน.ทั้งด้านบุคลากรโครงสร้างพื้นฐานทางวิทยาศาสตร์และ เทคโนโลยี</t>
  </si>
  <si>
    <t>และการบริหารจัดการ</t>
  </si>
  <si>
    <t>ภาคกลาง เป็นศูนย์อุตสาหกรรมสีเขียว ชั้นนำศูนย์กลางการผลิต อาหารและสินค้าเกษตรปลอดภัย</t>
  </si>
  <si>
    <t>ได้ มาตรฐานโลก และศูนย์รวมการ ท่องเที่ยวของเอเชีย</t>
  </si>
  <si>
    <t>พัฒนาสภาพแวดล้อมเมือง ศูนย์กลางของจังหวัด ให้เป็นเมืองน่าอยู่ เอื้อต่อการขยายตัวทางเศรษฐกิจและ</t>
  </si>
  <si>
    <t>สังคม</t>
  </si>
  <si>
    <t>พัฒนาฟื้นฟูพื้นที่บริเวณ ชายฝั่งทะเลตะวันออก เป็นฐานการผลิตอุตสาหกรรมหลัก ของประเทศที่ขยายตัว</t>
  </si>
  <si>
    <t>การวางแผนเป็นการพิจารณาและกำหนดแนวทางปฏิบัติงานให้บรรลุเป้าหมายที่ปรารถนาเปรียบเสมือน</t>
  </si>
  <si>
    <t>เป็นสะพานเชื่อมโยงปัจจุบันและอนาคต เป็นการคาดการณ์สิ่งที่ยังไม่เกิดขึ้น การวางแผนจึงมีความเกี่ยวข้องกับ</t>
  </si>
  <si>
    <t>การคาดการณ์ต่างๆ ในอนาคตและตัดสินใจเลือกแนวทางปฏิบัติที่ดีที่สุดโดยผ่านกระบวนการคิดก่อนทำฉะนั้น</t>
  </si>
  <si>
    <t xml:space="preserve">จึงกล่าวได้ว่าการวางแผน คือความพยายามที่เป็นระบบเพื่อตัดสินใจเลือกแนวทางปฏิบัติที่ดีที่สุดสำหรับอนาคต </t>
  </si>
  <si>
    <t>เพื่อให้บรรลุผลที่ปรารถนา</t>
  </si>
  <si>
    <r>
      <t xml:space="preserve">      </t>
    </r>
    <r>
      <rPr>
        <sz val="16"/>
        <color rgb="FF000000"/>
        <rFont val="TH SarabunPSK"/>
        <family val="2"/>
      </rPr>
      <t>องค์การบริหารส่วนตำบลบ้านแดง</t>
    </r>
    <r>
      <rPr>
        <sz val="12"/>
        <color rgb="FF000000"/>
        <rFont val="TH SarabunPSK"/>
        <family val="2"/>
      </rPr>
      <t xml:space="preserve"> </t>
    </r>
    <r>
      <rPr>
        <sz val="16"/>
        <color rgb="FF000000"/>
        <rFont val="TH SarabunPSK"/>
        <family val="2"/>
      </rPr>
      <t>จึงจำเป็นที่ต้องมีการวางแผนเพื่อใช้เป็นกรอบทิศทางในการพัฒนาโดยกำหนดให้สอดคล้องกับแผนพัฒนาระดับต่างๆ ได้แก่ แผนพัฒนาชาติ 20 ปี แผนพัฒนาเศรษฐกิจและสังคมแห่งชาติ  ซึ่งเป็นแผนระดับชาติ   แผนพัฒนาภาคตะวันออกเฉียงเหนือ แผนพัฒนากลุ่มจังหวัด แผนพัฒนาจังหวัดอุดรธานี</t>
    </r>
    <r>
      <rPr>
        <sz val="12"/>
        <color rgb="FF000000"/>
        <rFont val="TH SarabunPSK"/>
        <family val="2"/>
      </rPr>
      <t xml:space="preserve"> </t>
    </r>
  </si>
  <si>
    <r>
      <t>องค์การบริหารส่วนตำบลบ้านแดง</t>
    </r>
    <r>
      <rPr>
        <sz val="12"/>
        <color rgb="FF000000"/>
        <rFont val="TH SarabunPSK"/>
        <family val="2"/>
      </rPr>
      <t xml:space="preserve"> </t>
    </r>
    <r>
      <rPr>
        <sz val="16"/>
        <color rgb="FF000000"/>
        <rFont val="TH SarabunPSK"/>
        <family val="2"/>
      </rPr>
      <t>จึงจำเป็นที่ต้องมีการวางแผนเพื่อใช้เป็นกรอบทิศทางในการพัฒนาโดย</t>
    </r>
  </si>
  <si>
    <t>กำหนดให้สอดคล้องกับแผนพัฒนาระดับต่างๆ ได้แก่ แผนพัฒนาชาติ 20 ปี แผนพัฒนาเศรษฐกิจและสังคม</t>
  </si>
  <si>
    <t>แห่งชาติ  ซึ่งเป็นแผนระดับชาติ   แผนพัฒนาภาคตะวันออกเฉียงเหนือ แผนพัฒนากลุ่มจังหวัด แผนพัฒนา</t>
  </si>
  <si>
    <t xml:space="preserve">จังหวัดอุดรธานี </t>
  </si>
  <si>
    <t>ศูนย์กลางการลงทุนด้านการค้า เกษตรกรรม อุตสาหกรรม การบริการ การท่องเที่ยว ของอนุภูมิภาคลุ่มน้ าโขงและ ประชาคมอาเซียน</t>
  </si>
  <si>
    <t>4) แผนพัฒนาเศรษฐกิจและสังคมแห่งชาติ ฉบับที่ 12</t>
  </si>
  <si>
    <t>"ศูนย์กลางการพัฒนาเศรษฐกิจ การท่องเที่ยวเชิงอัตลักษณ์  และการเกษตรปลอดภัย ที่เป็นมิตรกับ</t>
  </si>
  <si>
    <t>วิสัยทัศน์กลุ่มจังหวัด</t>
  </si>
  <si>
    <t>สิ่งแวดล้อมของอนุภูมิภาคลุ่มแม่น้ำโขง"</t>
  </si>
  <si>
    <t>เป้าประสงค์รวม</t>
  </si>
  <si>
    <t>3. รายได้จากการท่องเที่ยวของกลุ่มจังหวัดเพิ่มมากขึ้น</t>
  </si>
  <si>
    <t>4. เพิ่มพูนค่าผลผลิตทางการเกษตรที่สำคัญ โดยเป็นสินค้าเกษตรปลอดภัยและเป็นมิตรกับสิ่งแวดล้อม</t>
  </si>
  <si>
    <t>2. ประชากรมีรายได้เพิ่มขึ้น</t>
  </si>
  <si>
    <t>3. มีการบริหารจัดการสิ่งแวดล้อมที่ดีขึ้น</t>
  </si>
  <si>
    <t xml:space="preserve">   ตัวชี้วัดและค่าเป้าหมาย</t>
  </si>
  <si>
    <t xml:space="preserve">   กลยุทธ์</t>
  </si>
  <si>
    <t>1. รายได้การท่องเที่ยวของกลุ่มจังหวัดที่เพิ่มขึ้น</t>
  </si>
  <si>
    <t>2. อัตราการขยายตัวรายได้ท่องเที่ยวของกลุ่มจังหวัดที่เพิ่มขึ้น</t>
  </si>
  <si>
    <t>1. พัฒนาระบบโลจิสติกส์ เพื่อสนับสนุนการท่องเที่ยวเชิงอัตลักษณ์</t>
  </si>
  <si>
    <t>3. ส่งเสริมสนับสนุนการท่องเที่ยวเชิงอัตลักษณ์ของกลุ่มจังหวัด เพื่อสร้างรายได้ทางด้านการท่องเที่ยว
การท่องเที่ยว</t>
  </si>
  <si>
    <t>และกระจายรายได้สู่ชุมชนบนเส้นทาง (Routes) การท่องเที่ยวของกลุ่มจังหวัดภาคตะวันออกเฉียงเหนือตอนบน 1</t>
  </si>
  <si>
    <t>1. ผลผลิตทางการเกษตรที่สำคัญ และการแปรรูปเพื่อสร้างมูลค่าเพิ่ม มีการขยายตัวมากขึ้น</t>
  </si>
  <si>
    <t>ตนเองไดอยางยั่งยืน</t>
  </si>
  <si>
    <t>1. พัฒนาโครงสรางพื้นฐานทางการเกษตรเพื่อสนับสนุนเกษตรกร ประมง และปศุสัตว ใหสามารถพึ่งพา</t>
  </si>
  <si>
    <t>2. สงเสริมการใชเทคโนโลยีและนวัตกรรมในการผลิต แปรรูปผลผลิตทางการเกษตรสงเสริมการตลาด</t>
  </si>
  <si>
    <t xml:space="preserve"> และยกระดับภาคการเกษตรเกษตรสูการเกษตรปลอดภัยและเกษตรอินทรีย์</t>
  </si>
  <si>
    <t>พันธกิจ</t>
  </si>
  <si>
    <t>วิสัยทัศน์  :  เป็นศูนย์กลางการค้าการลงทุนของอนุภาคลุ่มน้ำโขงภายในปี 2564</t>
  </si>
  <si>
    <t>เทคโนโลยีที่ทันสมัยและเป็นสากล</t>
  </si>
  <si>
    <t>ปลอดภัยและเกษตรอินทรีย์</t>
  </si>
  <si>
    <t>เปลี่ยนแปลงทางเศรษฐกิจ สังคม และวัฒนธรรม</t>
  </si>
  <si>
    <r>
      <rPr>
        <b/>
        <sz val="16"/>
        <color theme="1"/>
        <rFont val="TH SarabunPSK"/>
        <family val="2"/>
      </rPr>
      <t xml:space="preserve">    ยุทธศาสตร์ที่ 1</t>
    </r>
    <r>
      <rPr>
        <sz val="16"/>
        <color theme="1"/>
        <rFont val="TH SarabunPSK"/>
        <family val="2"/>
      </rPr>
      <t xml:space="preserve">  การพัฒนาศักยภาพการค้าการลงทุนเพื่อเพิ่มขัดความสามารถในการแข่งขันด้วย</t>
    </r>
  </si>
  <si>
    <r>
      <t xml:space="preserve">    ยุทธศาสตร์ที่ 2  </t>
    </r>
    <r>
      <rPr>
        <sz val="16"/>
        <color theme="1"/>
        <rFont val="TH SarabunPSK"/>
        <family val="2"/>
      </rPr>
      <t>การส่งเสริมการพัฒนาเกษตรอุตสาหกรรมยกระดับมาตรฐานการผลิตสินค้าเกษตร</t>
    </r>
  </si>
  <si>
    <r>
      <t xml:space="preserve">    ยุทธศาสตร์ที่ 3  </t>
    </r>
    <r>
      <rPr>
        <sz val="16"/>
        <color theme="1"/>
        <rFont val="TH SarabunPSK"/>
        <family val="2"/>
      </rPr>
      <t>การยกระดับคุณภาพชีวิตเพื่อสร้างความเข้มแข็งให้สังคม มีความพร้อมรับการ</t>
    </r>
  </si>
  <si>
    <r>
      <t xml:space="preserve">    ยุทธศาสตร์ที่ 5 </t>
    </r>
    <r>
      <rPr>
        <sz val="16"/>
        <color theme="1"/>
        <rFont val="TH SarabunPSK"/>
        <family val="2"/>
      </rPr>
      <t xml:space="preserve"> การจัดการทรัพยากรธรรมชาติและสิ่งแวดล้อมเพื่อการใช้ประโยชน์อย่างยั่งยืน</t>
    </r>
  </si>
  <si>
    <r>
      <rPr>
        <b/>
        <sz val="16"/>
        <color theme="1"/>
        <rFont val="TH SarabunPSK"/>
        <family val="2"/>
      </rPr>
      <t xml:space="preserve">    ยุทธศาสตร์ที่ 6</t>
    </r>
    <r>
      <rPr>
        <sz val="16"/>
        <color theme="1"/>
        <rFont val="TH SarabunPSK"/>
        <family val="2"/>
      </rPr>
      <t xml:space="preserve">  การเสริมสร้างความมั่นคง ความปลอดภัยในชีวิต ทรัพย์สินของประชาชน</t>
    </r>
  </si>
  <si>
    <r>
      <t xml:space="preserve">    ยุทธศาสตร์ที่ 4  </t>
    </r>
    <r>
      <rPr>
        <sz val="16"/>
        <color theme="1"/>
        <rFont val="TH SarabunPSK"/>
        <family val="2"/>
      </rPr>
      <t>การพัฒนาการท่องเที่ยวเชิงอนุรักษ์ การบริการ และการส่งเสริมศิลปวัฒนธรรมประเพณี</t>
    </r>
  </si>
  <si>
    <t>1. สร้างความเข้มแข็งและส่งเสริมการรวมกลุ่มของเกษตรกร</t>
  </si>
  <si>
    <t>2. ส่งเสริมการทำเกษตรอินทรีย์และการทำเกษตรตามแนวทางปรัชญาเศรษฐกิจพอเพียง</t>
  </si>
  <si>
    <t>3. ส่งเสริมให้มีตลาดชุมชนและการจัดตั้งตลาดกลาง</t>
  </si>
  <si>
    <t>5. พัฒนาคุณภาพ และมาตรฐานผลิตภัณฑ์ชุมชน</t>
  </si>
  <si>
    <t>1. เพิ่มความสมบูรณ์พื้นที่ป่าอนุรักษ์ และป้องกันรักษาป่าเชิงรุก</t>
  </si>
  <si>
    <t>2. ฟื้นฟูทรัพยากรดินและการใช้ประโยชน์ให้เหมาะสม</t>
  </si>
  <si>
    <t>4. การกำจัดขยะและสิ่งปฏิกูล</t>
  </si>
  <si>
    <t>1. พัฒนาฟื้นฟูแหล่งท่องเที่ยวเดิม และแสวงหาท่องเที่ยวทางเลือกใหม่</t>
  </si>
  <si>
    <t>2. สร้างมูลค่าเพิ่มให้กับสินค้าและบริการ การท่องเที่ยว</t>
  </si>
  <si>
    <t>3. สร้างเครือข่ายความร่วมมือกับภาคส่วนต่าง ๆ ในการรักาทรัพยากรในการท่องเที่ยว</t>
  </si>
  <si>
    <t>4. เพิ่มประสิทธิภาพบริหารจัดการและเสริมสร้างความเข้มแข็งของกลุ่มผู้ประกอบการ</t>
  </si>
  <si>
    <t>และเครือข่าย</t>
  </si>
  <si>
    <t>3. ปลูกจิตสำนึกให้เกิดความตระหนักและช่วยกันอนุรักษ์ทรัพยากรธรรมชาติและ</t>
  </si>
  <si>
    <t>สิ่งแวดล้อม โดยสนับสนุนการมีส่วนร่วมของประชาชน</t>
  </si>
  <si>
    <t xml:space="preserve">5. การพัฒนาพื้นที่ชุมน้ำเพื่อการเกษตรและสร้างความหลากหลายทางธรรมชาติ </t>
  </si>
  <si>
    <t>สนับสนุนการจัดทำฝายต้นน้ำ</t>
  </si>
  <si>
    <t>4. ส่งเสริมการท่องเที่ยวชุมชน และเสริมสร้างการมีส่วนร่วมของประชาชนในด้านการ</t>
  </si>
  <si>
    <t>ท่องเที่ยวโดยวิถีชุมชน</t>
  </si>
  <si>
    <t>ยุทธศาสตร์ที่ 5 ด้านการส่งเสริมศิลปะ วัฒนธรรมและขนบธรรมเนียมประเพณี</t>
  </si>
  <si>
    <t>1. ก่อสร้าง ซ่อมแซม และปรับปรุงโครงสร้างพื้นฐาน</t>
  </si>
  <si>
    <t>2. เสริมสร้างความสงบสุขในสังคมให้มีประสิทธิภาพมากยิ่งขึ้น</t>
  </si>
  <si>
    <t>3. ส่งเสริม สนับสนุนการกีฬา และสุขภาพอนามัย</t>
  </si>
  <si>
    <t>4. ส่งเสริมและพัฒนาระบบการศึกษาให้มีคุณภาพ</t>
  </si>
  <si>
    <t>5. เสริมสร้างความเข้มแข็งและบทบาทของครอบครัว และสถาบันทางสังคมในการพัฒนา</t>
  </si>
  <si>
    <t>6. ส่งเสริมและสนับสนุนการมีส่วนร่วมของประชาชนในการพัฒนาท้องถิ่น</t>
  </si>
  <si>
    <t>7. จัดทำฐานข้อมูลทุกด้าน เพื่อเพิ่มประสิทธิภาพในการจัดการ</t>
  </si>
  <si>
    <t>1. ส่งเสริม ฟื้นฟู ศิลปะ วัฒนธรรม ดนตรี ขนบธรรมเนียมประเพณีของไทย และ</t>
  </si>
  <si>
    <t>ภูมิปัญญาท้องถิ่น</t>
  </si>
  <si>
    <t>2. ปลูกจิตสำนึกของประชาชน เยาวชน ในด้านคุณธรรม จริยธรรม ขนบธรรมเนียม</t>
  </si>
  <si>
    <t>ประเพนีและวัมฯณณมที่ดี</t>
  </si>
  <si>
    <t>(2) แผนการพัฒนากลุ่มจังหวัดภาคตะวันออกเฉียงเหนือตอนบน 1</t>
  </si>
  <si>
    <t>(3) ยุทธศาสตร์การพัฒนาจังหวัดอุดรธานี</t>
  </si>
  <si>
    <t>(1) แผนพัฒนาภาคตะวันออกฉียงเหนือ</t>
  </si>
  <si>
    <t>คำนำ</t>
  </si>
  <si>
    <t>องค์การบริหารส่วนตำบลบ้านแดง เป็นองค์กรปกครองส่วนท้องถิ่นขนาดกลาง แต่มีภารกิจสำคัญในการ</t>
  </si>
  <si>
    <t>ปฏิบัติงานเพื่อคุณภาพชีวิตที่ดีของประชาชนในท้องถิ่นและบริหารจัดการจำเป็นจะต้องมีระบบการจัดการที่ดี</t>
  </si>
  <si>
    <t xml:space="preserve">โดยเฉพาะตั้งแต่กฎหมายรัฐธรรมนูญ พ.ศ. 2540 จนถึงฉบับปัจจุบันปี 2550  แก้ไขเพิ่มเติม (ฉบับที่ ๒) พุทธศักราช </t>
  </si>
  <si>
    <t>๒๕๕๔  ที่สร้างกระบวนการกระจายอำนาจจัดการ   ให้แก่องค์กรปกครองส่วนท้องถิ่น องค์การบริหารส่วนตำบล</t>
  </si>
  <si>
    <t>บ้านแดง  จำเป็นจะต้องมีเครื่องมือที่ใช้ในการบริหารเครื่องมือที่ว่านั้นก็ประกอบไปด้วยแผนพัฒนาตำบล  โดยแยก</t>
  </si>
  <si>
    <t>ออกเป็นแผนยุทธศาสตร์  แผนพัฒนาสามปี แล้วนำไปสู่แผนดำเนินการลำดับถัดไป</t>
  </si>
  <si>
    <t>พัฒนาที่ได้มาจากความต้องการของประชาชนอย่างแท้จริง โดยประชาชนได้มีส่วนร่วมในการกำหนดโครงการ</t>
  </si>
  <si>
    <t>กิจกรรม  และผ่านขั้นตอนตามระเบียบกระทรวงมหาดไทย ว่าด้วยการจัดทำแผนและประสานแผนพัฒนาองค์กร</t>
  </si>
  <si>
    <t>ปกครองส่วนท้องถิ่น  พ.ศ.2548</t>
  </si>
  <si>
    <t>แผนพัฒนาสามปีฉบับนี้ ถือเป็นคู่มือในการปฏิบัติงานเพื่อการพัฒนาขององค์การบริหารส่วนตำบล</t>
  </si>
  <si>
    <t>บ้านแดง ได้มีประสิทธิภาพเพื่อตอบสนองความต้องการของประชาชนในท้องถิ่นต่อไป</t>
  </si>
  <si>
    <t>คณะกรรมการพัฒนาองค์การบริหารส่วนตำบลบ้านแดง</t>
  </si>
  <si>
    <t>องค์การบริหารส่วนตำบลบ้านแดง ได้จัดทำแผนพัฒนาท้องถิ่นสี่ปี  ซึ่งเป็นการแปลงแผนยุทธศาสตร์การ</t>
  </si>
  <si>
    <t>และกำหนดยุทธศาสตร์การพัฒนาในระยะยาว และกำหนดแนวทางการพัฒนาของทุกภาคส่วนให้ขับเคลื่อนไปในทิศทาง</t>
  </si>
  <si>
    <t xml:space="preserve">สามารถในการแข่งขัน  มีรายได้สูงอยู่ในกลุ่มประเทศพัฒนาแล้ว  คนไทยมีความสุข  อยู่ดี  กินดี  สังคมมีความมั่นคง  </t>
  </si>
  <si>
    <t>การค้า การบริการ และการลงทุนภายใต้กรอบความร่วมมือต่างๆ ทั้งในระดับอนุภูมิภาค ภูมิภาค และโลก</t>
  </si>
  <si>
    <t>ภูมิภาค   และนานาชาติได้อย่างสมบูรณ์และมีประสิทธิภาพ   รวมทั้งให้ประเทศไทยมีบทบาทนำและ สร้างสรรค์ในด้าน</t>
  </si>
  <si>
    <t>มีผู้ประกอบการรุ่นใหม่และเป็นสังคมผู้ประกอบการ    ผู้ประกอบการขนาดกลางและขนาดเล็ก   ที่เข้มแข็งสามารถใช้</t>
  </si>
  <si>
    <t>โยงการขนส่ง  โลจิสติกส์  ห่วงโซ่มูลค่าเป็นหุ้นส่วนการพัฒนาที่สำคัญในอนุภูมิภาค ภูมิภาค และโลก  อัตราการเติบโต</t>
  </si>
  <si>
    <t xml:space="preserve">ของมูลค่าการลงทุนและการส่งออกของ ไทยในอนุภูมิภาค ภูมิภาค และอาเซียนสูงขึ้น </t>
  </si>
  <si>
    <t>แนวคิดและหลักการ</t>
  </si>
  <si>
    <t>เพื่อสร้างโอกาสทางการพัฒนา สอดคล้องกับภูมิสังคมของพื้นที่ โดย</t>
  </si>
  <si>
    <t xml:space="preserve">2. หลักการ มุ่งสร้างความเชื่อมโยงกับแผนระดับชาติต่างๆ นโยบายรัฐบาล แผนการบริหารราชการแผ่นดิน 
(๑) กำหนดรูปแบบการพัฒนาเชิงพื้นที่ของประเทศและภาค รวมถึงชุมชน
(๒) กำหนดบทบาทและยุทธศาสตร์การพัฒนาภาคให้สอดคล้องกับศักยภาพและโอกาสของพื้นที่
</t>
  </si>
  <si>
    <t xml:space="preserve">    -  กำหนดรูปแบบการพัฒนาเชิงพื้นที่ของประเทศและภาค รวมถึงชุมชน</t>
  </si>
  <si>
    <t xml:space="preserve">     - กำหนดบทบาทและยุทธศาสตร์การพัฒนาภาคให้สอดคล้องกับศักยภาพและโอกาสของพื้นที่</t>
  </si>
  <si>
    <t>ยุทธศาสตร์การพัฒนา</t>
  </si>
  <si>
    <t>(3) สร้างสังคมและเศรษฐกิจฐานรากให้เข้มแข็ง เพื่อสร้างความมั่นคงด้านอาหาร  แก้ไขปัญหาความยากจน</t>
  </si>
  <si>
    <t>หนี้สิน และการออมของครัวเรือน  มีสัมมาอาชีพที่มั่นคง สามารถพึ่งพาตนเองและดูแลครอบครัวได้อย่างอบอุ่น</t>
  </si>
  <si>
    <t>ยุทธศาสตร์ที่ 1  ด้านการพัฒนาเศรษฐกิจชุมชน</t>
  </si>
  <si>
    <t>ยุทธศาสตร์ที่ 2  ด้านทรัพยากรธรรมชาติและสิ่งแวดล้อม</t>
  </si>
  <si>
    <t>ยุทธศาสตร์ที่ 3 ด้านการท่องเที่ยว</t>
  </si>
  <si>
    <t>ยุทธศาสตร์ที่ 1  การส่งเสริมการพัฒนาเศรษฐกิจ  การผลิต  และการบริการ ที่เป็นมิตรกับสิ่งแวดล้อม</t>
  </si>
  <si>
    <t>ยุทธศาสตร์ที่ 2  ยกระดับการท่องเที่ยวเชิงอัตลักษณ์ในเรื่องของอารยธรรม ประวัติศาสตร์ วัฒนธรรม และ</t>
  </si>
  <si>
    <t>ยุทธศาสตร์ที่ 3  เพิ่มศักยภาพการผลิตทางการเกษตรและการสร้างมูลค่าเพิ่มเพื่อการแข่งขัน</t>
  </si>
  <si>
    <t>ยุทธศาสตร์จังหวัด</t>
  </si>
  <si>
    <t xml:space="preserve">   1.8 แผนงาน อุตสาหกรรมการโยธา</t>
  </si>
  <si>
    <t xml:space="preserve">   1.9 แผนงาน การเกษตร</t>
  </si>
  <si>
    <t>ยุทธศาสตร์ที่ 4 ด้านการจัดการศึกษาและการเสริมสร้างความเข้มแข็งของสังคมและคุณภาพ</t>
  </si>
  <si>
    <t>ชีวิตที่ดีของประชาชน</t>
  </si>
  <si>
    <t xml:space="preserve">         2.3  การประเมินประสิทธิผลของแผนพัฒนาในเชิงคุณภาพ</t>
  </si>
  <si>
    <t xml:space="preserve">สภาพอากาศของจังหวัดอุดรธานี  แบ่งออกเป็น 3 ฤดู ได้แก่ ฤดูร้อน ฤดูฝน และฤดูหนาว  อากาศร้อนอบอ้าว </t>
  </si>
  <si>
    <t>สำหรับทำนา  และบริเวณที่ราบสูงเหมาะแก่การปลูกพืชไร่</t>
  </si>
  <si>
    <t>คือ  ลำห้วยหลวง   และสายที่สอง คือ  ลำห้วยดาน</t>
  </si>
  <si>
    <t>ลักษณะดินของพื้นที่ตำบลบ้านแดง   เป็นดินร่วนปนทรายในบริเวณราบลุ่มจะมีความอุดมสมบูรณ์มากเหมาะ</t>
  </si>
  <si>
    <t xml:space="preserve">แหล่งน้ำที่สำคัญของตำบลบ้านแดง     ช่วยหล่อเลี้ยงประชาชนในตำบลบ้านแดงมีอยู่มีกินและประกอบอาชีพ  </t>
  </si>
  <si>
    <t>น้ำบริโภค   ประชาชนจะดื่มน้ำจากการรองน้ำฝนใส่โอ่ง/ตุ่ม และซื้อจากผู้ประกอบการในชุมชนที่ทำเป็นธุรกิจ</t>
  </si>
  <si>
    <t>น้ำเพื่อการเกษตร    บางส่วนของตำบลบ้านแดง     ได้รับการบริการจากโครงการสูบน้ำด้วยไฟฟ้า  ของกรม</t>
  </si>
  <si>
    <t>ชลประทานที่ทำการถ่ายโอน    ให้องค์การบริหารส่วนตำบลบ้านแดง     ตามโครงการภารกิจถ่ายโอนให้ท้องถิ่นดูแลและ</t>
  </si>
  <si>
    <t>การเกษตรดังกล่าวและอีกบางส่วน   ได้อาศัยน้ำจาก   ลำห้วยดาน   ห้วยอีค้ำ   ห้วยยาง   อ่างเก็บน้ำห้วยยาง  เป็นต้น</t>
  </si>
  <si>
    <t>จัดการ   คือ พื้นที่บ้านดงยาง  ,บ้านพรพิบูลย์    บ้านโพธิ์ และบางส่วน   ได้รับบริการจากการสูบน้ำจากลำห้วยหลวงเพื่อ</t>
  </si>
  <si>
    <t xml:space="preserve">ในฤดูร้อน  และหนาวเย็นมากในฤดูหนาว เดือนที่มีอากาศร้อนอบอ้าวมากที่สุด คือ เดือนเมษายน   และหนาวเย็นที่สุด คือ </t>
  </si>
  <si>
    <t>การประปา ภายในจำนวน  6 หมู่บ้านรอบใน   ได้รับการบริการประปาจากการประปาส่วนภูมิภาคบ้านดุงและ</t>
  </si>
  <si>
    <t>หมู่บ้านรอบนอกได้อาศัยแหล่งน้ำใต้ดินทำเป็นประปาหมู่บ้าน  และก็ยังไม่เพียงพอต่อความต้องการของประชาชนและขณะ</t>
  </si>
  <si>
    <t>นี้ก็อยู่ระหว่างการขอรับการสนับสนุนงบประมาณเพื่อปรับปรุงและก่อสร้างต่อไป</t>
  </si>
  <si>
    <t>บริการจากองค์การโทรศัพท์มีโทรศัพท์บ้านใช้  ซึ่งมีทั้งหมด  6  หมู่บ้าน   และบางส่วนของหมู่บ้าน</t>
  </si>
  <si>
    <t>ในเขตพื้นที่ขององค์การบริหารส่วนตำบลบ้านแดง     ซึ่งส่วนหนึ่งก็อยู่ในเขตตัวอำเภอพิบูลย์รักษ์    ได้รับการ</t>
  </si>
  <si>
    <t>ประชาชน  ประมาณ 70 %  ปะกอบอาชีพทำนา อีก 30%  เลี้ยงปศุสัตว์ ,ทำไร่  และทำการเกษตรผสมผสาน</t>
  </si>
  <si>
    <t>ภูมิปัญาท้องถิ่นของตำบลบ้านแดง   ที่สืบทอดกันมาแต่บรรพบุรุษ   และปัจจุบันยังไม่ลบเลือนหายไปยังมีลูก</t>
  </si>
  <si>
    <t>หลานสานต่อและสืบทอดต่อๆกันมา คือ</t>
  </si>
  <si>
    <t xml:space="preserve"> โดยการปลูกพืชผักสวนครัว ไม้ยืนต้น และการเลี้ยงสัตว์ผสมผสานกันไปการทำหุ่นไล่กา  </t>
  </si>
  <si>
    <t>ด้านเกษตรกรรม  มีการทำการเกษตรแบบผสมผสาน ตามแนวพระราชดำริ โดยการนำภูมิปัญญาท้องถิ่นมาใช้</t>
  </si>
  <si>
    <t>การกวน และการแช่อิ่ม</t>
  </si>
  <si>
    <t>ด้านหัตถกรรม  มีการทำเครื่องจักรสาน   เครื่องมือในการทำประมง   การทอเสื่อ  การทอผ้ามัดหมี่ย้อมคราม</t>
  </si>
  <si>
    <t>การถนอมอาหาร   มีการถนอมอาหารเพื่อการเก็บและรักษาอาหาร    เพื่อชะลอการเน่าเสียของอาหาร  หรือ</t>
  </si>
  <si>
    <t xml:space="preserve">ป้องกันโรคอาหารเป็นพิษ ในขณะที่ยังรักษาคุณค่าทางโภชนาการ    สีสัน   และกลิ่นให้คงอยู่   เช่น    การดอง   การตาก </t>
  </si>
  <si>
    <t>8.1 การนับถือศาสนา</t>
  </si>
  <si>
    <t>8.2 ประเพณีและงานประจำปี</t>
  </si>
  <si>
    <t>8.3 ภูมิปัญญาท้องถิ่น ภาษาถิ่น</t>
  </si>
  <si>
    <t>8.4 สินค้าพื้นเมืองและของที่ระลึก</t>
  </si>
  <si>
    <t>- ประปาหมู่บ้าน           จำนวน</t>
  </si>
  <si>
    <t xml:space="preserve">ในพื้นที่ตำบลบ้านแดง ส่วนมากเป็นพื้นที่สำหรับเพาะปลูก  ที่อยู่อาศัย  ร้านค้า  สถานประกอบการตามลำดับ    </t>
  </si>
  <si>
    <t>ทรัพยากรธรรมชาติในพื้นที่ก็  ได้แก่  ดิน  น้ำ   ต้นไม้   ยังอุดมสมบูรณ์   โดยเฉพาะแหล่งน้ำเพราะมีลำห้วยหลวงไหลผ่าน</t>
  </si>
  <si>
    <t xml:space="preserve">ทั้งสดและตากแห้ง สามารถเพิ่มรายได้ให้กับครอบครัวอีกทางหนึ่ง  </t>
  </si>
  <si>
    <t xml:space="preserve">ประชาชนในพื้นที่สามารถทำนาได้ปีละ  2  ครั้ง   คือ นาปีและนาปรัง   และจับปลานอกฤดูวางไข่เป็นอาหาร และจำหน่าย </t>
  </si>
  <si>
    <t xml:space="preserve">              การประเมินผลการนำพัฒนาท้องถิ่นไปปฏิบัติในเชิงปริมาณ ปีงบประมาณ พ.ศ. 2557 - 2560 ตามตารางการเปรียบเทียบ</t>
  </si>
  <si>
    <t>จำนวนแผนงาน/โครงการ  และงบประมาณในแผนพัฒนาประจำปี  2557 - 2560   กับจำนวนแผนงาน/โครงการและงบประมาณที่</t>
  </si>
  <si>
    <t>ในการดำเนินงานของ อบต.บ้านแดง ตั้งแต่ปี  2557 - 2560  การลงพื้นที่เพื่อรับฟังปัญหาของประชาชนเพื่อ</t>
  </si>
  <si>
    <t>ประชาชนทุกหมู่บ้านเสนอผู้บริหาร    และได้ประชุมร่วมกับคณะกรรมการพัฒนาองค์การบริหารส่วนตำบลเพื่อบรรจุ</t>
  </si>
  <si>
    <t>โครงการต่างๆ   ไว้ในแผนพัฒนา   เพื่อเป็นข้อมูลในการจัดทำงบประมาณประจำปี   แต่ปัญหาและความต้องการของ</t>
  </si>
  <si>
    <t xml:space="preserve">ประชาชนในแต่ละปีก็ไม่ได้รับการแก้ปัญหาได้ครบทุกปัญหา  ด้วยงบประมาณที่มีอยู่อย่างจำกัดแต่ทางผู้บริหารก็ไม่ได้ </t>
  </si>
  <si>
    <t>ละเลยปัญหานั้นๆ การที่งบประมาณมีอยู่อย่างจำกัดและภายใต้ระเบียบข้อบังคับทำให้การพัฒนาหมู่บ้านทำได้ไม่เต็มที่</t>
  </si>
  <si>
    <t>นอกเขตรับผิดชอบ อบต.บ้านแดง   ได้ประสานกรมทางหลวงและเทศบาลหนองบัวที่มีเครื่องจักร  ร่วมกันแก้ไขปัญหา</t>
  </si>
  <si>
    <t>ความเสียหาย  เพาะปลูกไม่ได้  เป็นแหล่งสะสมเชื้อโรคต่างๆ</t>
  </si>
  <si>
    <t xml:space="preserve">    2. การก่อสร้างทางระบายน้ำในชุมชนเพื่อระบายน้ำไม่ให้ท่วมขัง  แต่ส่งผลกระทบในพื้นที่การเกษตรได้รับ</t>
  </si>
  <si>
    <t xml:space="preserve">   4. การขยายขอบถนนในบางเส้นทาง   ส่งผลกระทบพื้นที่ใกล้เคียงทำให้เกิดน้ำท่วมขัง ประชาชนบางส่วน</t>
  </si>
  <si>
    <t>1.เพื่อประสิทธิภาพในการจัดทำแผนพัฒนาและข้อปฏิบัติงบประมาณ    ในการจัดทำแผนพัฒนาสามปีควรบรรจุ</t>
  </si>
  <si>
    <t>โครงการและงบประมาณให้ใกล้เคียงกับศักยภาพงบประมาณที่คาดว่าจะตั้งจ่ายได้   หรือได้รับจริงในปีงบประมาณนั้นและ</t>
  </si>
  <si>
    <t xml:space="preserve">กรอบในการดำเนินงานในระยะที่ 2 ของรัฐบาล(ปี 2558-2559) และกรอบการปฏิรูปในระยะที่ 3 (ปี2560 เป็นต้นไป) </t>
  </si>
  <si>
    <t>และกรอบการปฏิรูป เพื่อจัดทำร่างกรอบยุทธศาสตร์ชาติระยะ 20 ปี และ (2) คณะอนุกรรมการจัดทำแผนปฏิบัติการ</t>
  </si>
  <si>
    <t>ชาติระยะ  20 ปี</t>
  </si>
  <si>
    <t xml:space="preserve">มีอำนาจหน้าที่ในการจัดทาร่างยุทธศาสตร์ชาติระยะ  20  ปี   เพื่อใช้ในการขับเคลื่อนการพัฒนาประเทศสู่ความมั่นคง </t>
  </si>
  <si>
    <t xml:space="preserve">คณะรัฐมนตรีได้มีมติเมื่อวันที่  30  มิถุนายน 2558  เห็นชอบให้มีการจัดตั้งคณะกรรมการจัดทายุทธศาสตร์ชาติ </t>
  </si>
  <si>
    <t>คณะกรรมการจัดทำยุทธศาสตร์ชาติได้แต่งตั้งคณะอนุกรรมการ 2 คณะ ได้แก่ (1) คณะอนุกรรมการจัดทำยุทธศาสตร์</t>
  </si>
  <si>
    <t>การกาหนดให้มี “ยุทธศาสตร์ชาติ” เพื่อเป็นยุทธศาสตร์ในการพัฒนาประเทศในระยะยาว พร้อมกับการปฏิรูป</t>
  </si>
  <si>
    <t>และการพัฒนาระบบและกลไกการบริหารราชการแผ่นดินในการขับเคลื่อนยุทธศาสตร์ให้สามารถนา   ไปสู่การปฏิบัติ</t>
  </si>
  <si>
    <t>คอร์รัปชั่น และปัญหาความขัดแย้งในสังคม  รวมถึงสามารถรับมือกับภัยคุกคามและบริหารจัดการกับความเสี่ยงที่จะ</t>
  </si>
  <si>
    <t>เกิดขึ้นในอนาคต   และสามารถเปลี่ยนผ่านประเทศไทยไปพร้อม ๆ  กับการเปลี่ยนแปลงภูมิทัศน์ใหม่ของโลกได้ซึ่งจะ</t>
  </si>
  <si>
    <t>สังคมและวัฒนธรรม และคนไทยในประเทศมีความอยู่ดีมีสุขอย่างถ้วนหน้ากันสาระสาคัญของยุทธศาสตร์ชาติ ซึ่งคณะ</t>
  </si>
  <si>
    <t>กรรมการจัดทำยุทธศาสตร์ชาติกำลังดำเนินการยกร่างอยู่ในขณะนี้นั้นจะประกอบด้วยวิสัยทัศน์และเป้าหมายของชาติ</t>
  </si>
  <si>
    <t>ที่คนไทยทุกคนต้องการบรรลุร่วมกันรวมทั้งนโยบายแห่งชาติและมาตรการเฉพาะ ซึ่งเป็นแนวทาง ทิศทางและวิธีการ</t>
  </si>
  <si>
    <t>ที่ทุกองค์กรและคนไทยทุกคนต้องมุ่งดำเนินการไปพร้อมกันอย่างประสานสอดคล้อง เพื่อให้บรรลุซึ่งสิ่งที่คนไทยทุกคน</t>
  </si>
  <si>
    <t>ต้องการ คือประเทศไทยมั่นคง  มั่งคั่งและยั่งยืน   ในทุกสาขาของกำลังอานาจแห่งชาติ  อันได้แก่   การเมืองภายใน</t>
  </si>
  <si>
    <t>ประเทศ การเมืองต่างประเทศเศรษฐกิจ สังคมจิตวิทยา การทหาร วิทยาศาสตร์และเทคโนโลยีการพลังงาน ทรัพยากร</t>
  </si>
  <si>
    <t>ธรรมชาติและสิ่งแวดล้อม และเทคโนโลยีสารสนเทศและการสื่อสาร</t>
  </si>
  <si>
    <t>ตามแนวทางการปฏิรูปประเทศเพื่อจัดทาร่างแผนปฏิบัติการตามแนวทางการปฏิรูปประเทศ (Roadmap)ภายใต้ยุทธศาสตร์</t>
  </si>
  <si>
    <t xml:space="preserve">ทำให้ประเทศไทยยังคงรักษาบทบาทสำคัญในเวทีโลก  สามารถดำรงรักษาความเป็นชาติที่มีความมั่นคงทางเศรษฐกิจ  </t>
  </si>
  <si>
    <t>ความสัมพันธ์ระหว่างแผนยุทธศาสตร์ชาติ   เพื่อขับเคลื่อนการพัฒนาประเทศไปสู่ความมั่นคง   มั่งคั่ง และยั่งยืน</t>
  </si>
  <si>
    <t>มั่งคั่งและยั่งยืน   และให้เสนอร่างยุทธศาสตร์ชาติระยะ 20 ปี   ให้คณะรัฐมนตรีพิจารณาให้ความเห็นชอบเพื่อใช้เป็น</t>
  </si>
  <si>
    <t>อย่างจริงจังจะช่วยยกระดับคุณภาพของประเทศไทย     ในทุกภาคส่วนและนานาประเทศไทยให้หลุดพ้นหรือบรรเทา</t>
  </si>
  <si>
    <t>ความรุนแรงของสภาพปัญหาที่เกิดขึ้นในปัจจุบัน  ทั้งปัญหาทางเศรษฐกิจ  ปัญหาความเหลื่อมล้ำ   ปัญหาการทุจริต</t>
  </si>
  <si>
    <t>ละช่วงเวลาอย่างต่อเนื่องและมีการบูรณาการ  และสร้างความเข้าใจถึงอนาคตของประเทศไทยร่วมกัน และเกิดการรวม</t>
  </si>
  <si>
    <t>พลังของทุกภาคส่วนในสังคมทั้งประชาชน  เอกชนประชาสังคมในการขับเคลื่อนการพัฒนาเพื่อการสร้างและรักษาไว้ซึ่ง</t>
  </si>
  <si>
    <t>ตามหลักปรัชญาของเศรษฐกิจพอเพียง ”   หรือคติพจน์ประจาชาติ  “มั่นคง มั่งคั่ง ยั่งยืน”   เพื่อให้ประเทศมีขีดความ</t>
  </si>
  <si>
    <t>20 ปี (พ.ศ. 2560 – 2579)  สู่การปฏิบัติอย่างเป็นรูปธรรม ดังนั้น ทิศทางการพัฒนา ของแผนพัฒนาฯ ฉบับที่ 12  จึง</t>
  </si>
  <si>
    <t xml:space="preserve">กระจายการให้บริการภาครัฐ ทั้งด้านการศึกษา สาธารณสุข และสวัสดิการที่มีคุณภาพให้ </t>
  </si>
  <si>
    <t>ครอบคลุมและทั่วถึง</t>
  </si>
  <si>
    <t>เป็นแผนที่ที่ยึดกระบวนการมี ส่วนร่วมของทุกภาคส่วนจากทุกจังหวัดทั้ง ๔ ภูมิภาคขึ้น เพื่อสนับสนุนจังหวัด</t>
  </si>
  <si>
    <t xml:space="preserve">และกลุ่มจังหวัดให้สามารถ ใช้เป็นกรอบแนวทางในการจัดทำแผนพัฒนาจังหวัดและแผนพัฒนากลุ่มจังหวัด แผนพัฒนาภาค  </t>
  </si>
  <si>
    <t>จัดทำโดยสำนักงานพัฒนาการเศรษฐกิจและสังคมแห่งชาติ  (สศช.)   มีวัตถุประสงค์เพื่อให้เกิดการพัฒนาที่สมดุล   ยึดแนว</t>
  </si>
  <si>
    <t>คิดการพัฒนาตาม  “ปรัชญาของเศรษฐกิจพอเพียง” โดยประกอบไปด้วย  ยุทธศาสตร์การพัฒนาภาคเหนือ ยุทธศาสตร์การ</t>
  </si>
  <si>
    <t>พัฒนาภาคตะวันออกเฉียงเหนือ    ยุทธศาสตร์การพัฒนาภาคกลาง     ยุทธศาสตร์การพัฒนาภาคใต้ ซึ่งองค์การบริหารส่วน</t>
  </si>
  <si>
    <t>ตำบลบ้านแดงตั้งอยู่ภาคตะวันออกฉียงเหนือ    การจัดทำแผนพัฒนาท้องถิ่นสี่ปีมีความสัมพันธ์กับแผนพัฒนาภาคตะวันออก</t>
  </si>
  <si>
    <t>สติปัญญารอบรู้เท่าทันการเปลี่ยนแปลง   สามารถดำรงชีพได้อย่างมีคุณภาพสร้างความมั่นคงด้านอาหาร  แก้ไขปัญหาความ</t>
  </si>
  <si>
    <t xml:space="preserve">ทรัพยากรธรรมชาติและสิ่งแวดล้อมให้สมบูรณ์   ซึ่งแผนพัฒนาภาคตะวันออกเฉียงเหนือมีรายละเอียดสรุปย่อ  ดังนี้   </t>
  </si>
  <si>
    <t>ยากจน หนี้สินและการออมของครัวเรือน มีสัมมาอาชีพที่มั่นคง สามารถพึ่งพาตนเองและดูแลครอบครัวได้อย่างอบอุ่น ฟื้นฟู</t>
  </si>
  <si>
    <t>(1) เพิ่มศักยภาพการแข่งขันด้านเศรษฐกิจ   โดยการยกมาตรฐานและประสิทธิภาพการผลิตการเกษตร  การ</t>
  </si>
  <si>
    <t>พัฒนาศักยภาพการประกอบการด้านอุตสาหกรรม   อุตสาหกรรมบริการและการท่องเที่ยว   การตั้งองค์กรร่วมภาครัฐและ</t>
  </si>
  <si>
    <t>เอกชนระดับพื้นที่เพื่อส่งเสริมอำนวยความสะดวกด้านการค้าการลงทุน และส่งเสริมความร่วมมือทางเศรษฐกิจกับประเทศ</t>
  </si>
  <si>
    <t>เพื่อนบ้าน</t>
  </si>
  <si>
    <t>(2) สร้างคนให้มีคุณภาพ  เพื่อพัฒนาคนให้มีสุขภาวะดีทั้งร่างกาย จิตใจและสติปัญญา   รอบรู้   เท่าทันการ</t>
  </si>
  <si>
    <t>หรือร้อยละ 25   ของพื้นที่ภาค  ป้องกันการรุกพื้นที่ชุ่มน้ำ  พัฒนาแหล่งน้ำและระบบชลประทานฟื้นฟูดิน  ยับยั้งการแพร่</t>
  </si>
  <si>
    <t>กระจายดินเค็ม และเพิ่มประสิทธิภาพการจัดการโดยส่งเสริมทำเกษตรอินทรีย์</t>
  </si>
  <si>
    <t>เฉียงเหนือ ด้านเศรษฐกิจ ด้านการเกษตร การท่องเที่ยว การค้าการลงทุน การพัฒนาคนให้มีสุขภาวะดีทั้งร่างกาย จิตใจและ</t>
  </si>
  <si>
    <t>1. ยึดแนวคิดการพัฒนาตาม “ปรัชญาของเศรษฐกิจพอเพียง” ให้เกิดการพัฒนาที่สมดุล เป็นธรรมและ มีภูมิ</t>
  </si>
  <si>
    <t>คุ้มกันต่อผลกระทบจากกระแสการเปลี่ยนแปลงทั้งจากภายนอกและภายในประเทศควบคู่กับกับแนวคิด “การพัฒนาแบบ</t>
  </si>
  <si>
    <t>องค์รวม” ที่ยึดคน ผลประโยชน์ของประชาชน ภูมิสังคม  ยุทธศาสตร์พระราชทาน เข้าใจ เข้าถึง และพัฒนา ยึดหลักการมี</t>
  </si>
  <si>
    <t>ส่วนร่วมของทุกภาคภาคีการพัฒนา และหลักธรรมาภิบาล  เพื่อให้สังคมสมานฉันท์และอยู่เย็นเป็นสุขร่วมกัน</t>
  </si>
  <si>
    <r>
      <t xml:space="preserve">(4) ฟื้นฟูทรัพยากรธรรมชาติและสิ่งแวดล้อมให้สมบูรณ์ โดยเร่งอนุรักษ์และฟื้นฟูพื้นที่ป่าไม้ให้ได้ 15.9 </t>
    </r>
    <r>
      <rPr>
        <sz val="15"/>
        <color theme="1"/>
        <rFont val="TH SarabunPSK"/>
        <family val="2"/>
      </rPr>
      <t>ล้านไร่</t>
    </r>
  </si>
  <si>
    <t>พัฒนาเศรษฐกิจและสังคมแห่งชาติ  ฉบับที่ 12    ซึ่งมีบริบทของการพัฒนาในด้านต่างๆ   ที่ต้องแข่งขันและอาจก่อให้เกิด</t>
  </si>
  <si>
    <t>ความเสี่ยงทั้งจากภายในและภายนอกประเทศ อาทิ กระแสการเปิดเศรษฐกิจเสรี ความท้าทายของเทคโนโลยีใหม่ๆ การเข้า</t>
  </si>
  <si>
    <t>สู่สังคมของผู้สูงอายุ การเกิดภัยธรรมชาติที่รุนแรง ภัยแล้ง ประกอบกับสภาวการณ์ด้านต่างๆ ทั้งเศรษฐกิจ สังคม ทรัพยากร</t>
  </si>
  <si>
    <t xml:space="preserve">ธรรมชาติและสิ่งแวดล้อมปัญหาผลิตภาพการผลิต   คุณภาพการศึกษา  ความเหลื่อมล้ำทางสังคม  เป็นต้น  โดยนำหลักการ  </t>
  </si>
  <si>
    <t>ของแผนพัฒนาเศรษฐกิจและสังคมแห่งชาติ ฉบับที่ 12 นั้น มุ่งเน้นในเรื่อง (1) การน้อมนำและประยุกต์ใช้หลักปรัชญาของ</t>
  </si>
  <si>
    <t>การจัดทำแผนพัฒนากลุ่มจังหวัดภาคตะวันออกเฉียงเหนือตอนบน 1 นั้น ได้ยึดแนวคิดในการพัฒนาตามแผน</t>
  </si>
  <si>
    <t>ประเทศ (4) การพัฒนาสู่ความมั่นคง มั่งคั่ง ยั่งยืน สังคมน่าอยู่ร่วมกันอย่างมีความสุข</t>
  </si>
  <si>
    <t>เศรษฐกิจพอเพียง   (2) คนเป็นศูนย์กลางของการพัฒนาอย่างมีส่วนร่วม   (3) การสนับสนุนและส่งเสริมแนวคิดการปฏิรูป</t>
  </si>
  <si>
    <t>1. สร้างการเติบโตทางเศรษฐกิจให้มีการขยายตัวมากขึ้น ประชาชนมีรายได้พึ่งพาตนเองได้และหลุดพ้นจาก</t>
  </si>
  <si>
    <t>ความยากจน</t>
  </si>
  <si>
    <t>2. ทุกภาคส่วนมีการบริหารจัดการสิ่งแวดล้อมที่ดีและความรับผิดชอบต่อสังคม โดยการมีส่วนร่วมจาก</t>
  </si>
  <si>
    <t>ทุกภาคส่วน</t>
  </si>
  <si>
    <t xml:space="preserve">1. กระตุ้นเศรษฐกิจด้วยกลไกการตลาด  ส่งเสริมการค้าและการลงทุน ยกระดับผู้ผลิต ผู้ประกอบการ </t>
  </si>
  <si>
    <t>SMEs  OTOP และวิสาหกิจชุมชน ให้มีศักยภาพในการแข่งขันที่สูงขึ้น ควบคู่ไปกับความรับผิดชอบต่อสิ่งแวดล้อม</t>
  </si>
  <si>
    <t xml:space="preserve">ยุทธศาสตร์ที่ 2  ยกระดับการท่องเที่ยวเชิงอัตลักษณ์ในเรื่องของอารยธรรม ประวัติศาสตร์ วัฒนธรรม </t>
  </si>
  <si>
    <t>และประเพณี ของอนุภูมิภาคลุ่มแม่น้ำโขง</t>
  </si>
  <si>
    <t xml:space="preserve">2. จํานวนแปลง/ฟารมผลผลิตทางการเกษตรสําคัญที่ไดรับใบรับรองมาตรฐาน GAP </t>
  </si>
  <si>
    <t>(Good AgriculturePractices) เพิ่มขึ้น</t>
  </si>
  <si>
    <t xml:space="preserve">   “อุดรธานีเมืองน่าอยู่ เชิดชูศิลปวัฒนธรรม เกษตรอุตสาหกรรม นำหน้าการศึกษา พัฒนาการท่องเที่ยว”</t>
  </si>
  <si>
    <t>ด้วยองค์การบริหารส่วนตำบลบ้านแดง ได้จัดทำแผนยุทธศาสตร์พัฒนาเพื่อเป็นการเตรียมการสำหรับ</t>
  </si>
  <si>
    <t>การพัฒนาในอนาคต  โดยได้ดำเนินการจัดทำให้สอดคล้องกับแผนพัฒนาอำเภอ แผนพัฒนาจังหวัด แผนพัฒนา</t>
  </si>
  <si>
    <t>กลุ่มจังหวัด  แผนพัฒนาชาติทั้งในด้านเนื้อหาสาระ  กระบวนการ  ขั้นตอนและระยะเวลาดำเนินการ ตลอดทั้ง</t>
  </si>
  <si>
    <t xml:space="preserve">แนวทางในการพัฒนาที่กำหนดไว้ให้สำเร็จลุล่วงบรรลุตามวัตถุประสงค์  </t>
  </si>
  <si>
    <t xml:space="preserve">     3.3.1 การวิเคราะห์กรอบการจัดทำยุทธศาสตร์ขององค์กรปกครองส่วนท้องถิ่น</t>
  </si>
  <si>
    <t xml:space="preserve">     ยุทธศาสตร์ที่ 1   ด้านบริหารจัดการ</t>
  </si>
  <si>
    <t xml:space="preserve">    ยุทธศาสตร์ที่ 3  ด้านคุณภาพชีวิต</t>
  </si>
  <si>
    <t xml:space="preserve">    ยุทธศาสตร์ที่ 2   ด้านโครงสร้างพื้นฐาน</t>
  </si>
  <si>
    <t>6.เจ้าหน้าที่ให้ความสำคัญกับความเดือดร้อนของ</t>
  </si>
  <si>
    <t>รวมทั้ง 5 ยุทธศาสตร์</t>
  </si>
  <si>
    <t>สารบัญ</t>
  </si>
  <si>
    <t>เรื่อง</t>
  </si>
  <si>
    <t>หน้า</t>
  </si>
  <si>
    <t>ส่วนที่  1  สภาพทั่วไปและข้อมูลพื้นฐาน</t>
  </si>
  <si>
    <t>ส่วนที่  2  สรุปผลการพัฒนาท้องถิ่นตามแผนพัฒนาท้องถิ่น (พ.ศ.2557-2560)</t>
  </si>
  <si>
    <t>ส่วนที่  3  ยุทธศาสตร์องค์กรปกครองส่วนท้องถิ่น</t>
  </si>
  <si>
    <t>ส่วนที่  4  การนำแผนพัฒนาท้องถิ่นสี่ปีไปสู่การปฏิบัติ</t>
  </si>
  <si>
    <t>บัญชีโครงการพัฒนาท้องถิ่น  (พ.ศ.2561 - 2564)</t>
  </si>
  <si>
    <t>ส่วนที่  5 การติดตามและประเมินผล</t>
  </si>
  <si>
    <t>1.ผู้ปฏิบัติมี</t>
  </si>
  <si>
    <t>2.ประชาชน</t>
  </si>
  <si>
    <t>เข้าใจใน</t>
  </si>
  <si>
    <t>ภารกิจของ</t>
  </si>
  <si>
    <t>องค์กร</t>
  </si>
  <si>
    <t>ศักยภาพการค้า</t>
  </si>
  <si>
    <t>การลงทุนเพื่อ</t>
  </si>
  <si>
    <t>เพิ่มขีดความ</t>
  </si>
  <si>
    <t>สามารถในการ</t>
  </si>
  <si>
    <t>แข่งขันด้วย</t>
  </si>
  <si>
    <t>เทคโนโลยีที่ทัน</t>
  </si>
  <si>
    <t>สมัยและเป็น</t>
  </si>
  <si>
    <t>สากล</t>
  </si>
  <si>
    <t>ที่ 1การพัฒนา</t>
  </si>
  <si>
    <t xml:space="preserve"> ยุทธศาสตร์ที่ 4  </t>
  </si>
  <si>
    <t>ด้านการจัดการ</t>
  </si>
  <si>
    <t>ศึกษาและการ</t>
  </si>
  <si>
    <t>เสริมสร้างความ</t>
  </si>
  <si>
    <t>เข้มแข็งของสังคม</t>
  </si>
  <si>
    <t>และคุณภาพชีวิต</t>
  </si>
  <si>
    <t xml:space="preserve">ปีละ 10 </t>
  </si>
  <si>
    <t>228 โครงการ</t>
  </si>
  <si>
    <t>“ภายในปี  2564  ตำบลบ้านแดงเป็นตำบลคู่คุณธรรม  น้อมนำเศรษฐกิจพอเพียง”</t>
  </si>
  <si>
    <t xml:space="preserve">ยุทธศาสตร์ 5 ด้านการสร้างความเข้มแข็งให้ชุมชน สาธารณสุขและสิ่งแวดล้อม </t>
  </si>
  <si>
    <t>1. เศรษฐกิจมีการขยายตัวเพิ่มมากขึ้น</t>
  </si>
  <si>
    <t xml:space="preserve">   2.1 แผนงาน เคหะและชุมชน</t>
  </si>
  <si>
    <t xml:space="preserve">   3.1 แผนงาน สังคมสงเคราะห์</t>
  </si>
  <si>
    <t xml:space="preserve">   3.2 แผนงาน สร้างความเข้มแข็งให้กับชุมชน</t>
  </si>
  <si>
    <t xml:space="preserve">   3.3 แผนงาน การเกษตร</t>
  </si>
  <si>
    <t xml:space="preserve">   3.4 งบกลาง</t>
  </si>
  <si>
    <t xml:space="preserve">   .1 แผนงาน การศึกษา</t>
  </si>
  <si>
    <t xml:space="preserve">   1.10 แผนงาน การพาณิชย์</t>
  </si>
  <si>
    <t>1,185</t>
  </si>
  <si>
    <t xml:space="preserve">z   </t>
  </si>
  <si>
    <t>1) ยุทธศาสตร์ด้านโครงสร้างพื้นฐาน</t>
  </si>
  <si>
    <t xml:space="preserve">   1.1 แผนงาน เคหะและชุมชน</t>
  </si>
  <si>
    <t xml:space="preserve"> และยกระดับคุณภาพชีวิต </t>
  </si>
  <si>
    <t xml:space="preserve">3. ยุทธศาสตร์ ด้านการสร้างความเข้มแข็งให้ชุมชน </t>
  </si>
  <si>
    <t xml:space="preserve">   3.1 แผนงาน การศึกษา</t>
  </si>
  <si>
    <t>5. ยุทธศาสตร์ด้านการบริหารจัดการบ้านเมืองที่ดี</t>
  </si>
  <si>
    <t xml:space="preserve">   5.1 แผนงาน บริหารงานทั่วไป</t>
  </si>
  <si>
    <t>องค์การบริหารส่วนตำบลสระโพนทอง  อำเภอเกษตรสมบูรณ์  จังหวัดชัยภูมิ</t>
  </si>
  <si>
    <t>รวมทั้งสิ้น</t>
  </si>
  <si>
    <t>แผนพัฒนาท้องถิ่นสี่ปี (พ.ศ.2561 - 2564) เพิ่มเติม ฉบับที่ ๑</t>
  </si>
  <si>
    <t xml:space="preserve">   3.2 แผนงาน  สร้างความเข้มแข็งของชุมชน</t>
  </si>
  <si>
    <t xml:space="preserve">   3.3 แผนงาน  สาธารณสุข</t>
  </si>
  <si>
    <t xml:space="preserve">   3.4 แผนงาน สังคมสงเคราะห์</t>
  </si>
  <si>
    <t xml:space="preserve">   5.2 แผนงานงบกลาง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</si>
</sst>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4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  <font>
      <sz val="14"/>
      <name val="TH SarabunPSK"/>
      <family val="2"/>
    </font>
    <font>
      <b/>
      <sz val="15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  <family val="2"/>
    </font>
    <font>
      <sz val="13"/>
      <color theme="1"/>
      <name val="TH SarabunPSK"/>
      <family val="2"/>
    </font>
    <font>
      <sz val="12"/>
      <color rgb="FFD04400"/>
      <name val="MS Sans Serif"/>
      <family val="2"/>
      <charset val="222"/>
    </font>
    <font>
      <sz val="15"/>
      <color rgb="FF0D0D0D"/>
      <name val="TH SarabunPSK"/>
      <family val="2"/>
    </font>
    <font>
      <sz val="11"/>
      <color rgb="FF000000"/>
      <name val="Tahoma"/>
      <family val="2"/>
      <scheme val="minor"/>
    </font>
    <font>
      <sz val="14"/>
      <name val="Angsana New"/>
      <family val="1"/>
    </font>
    <font>
      <sz val="14"/>
      <name val="Angsana New"/>
      <charset val="222"/>
    </font>
    <font>
      <b/>
      <sz val="13"/>
      <color theme="1"/>
      <name val="TH SarabunPSK"/>
      <family val="2"/>
    </font>
    <font>
      <sz val="16"/>
      <color theme="1"/>
      <name val="TH Baijam"/>
    </font>
    <font>
      <b/>
      <sz val="16"/>
      <color theme="1"/>
      <name val="TH Baijam"/>
    </font>
    <font>
      <sz val="14"/>
      <color theme="1"/>
      <name val="Cordia New"/>
      <family val="2"/>
    </font>
    <font>
      <b/>
      <sz val="14"/>
      <color rgb="FF000000"/>
      <name val="TH Baijam"/>
    </font>
    <font>
      <sz val="16"/>
      <color rgb="FF000000"/>
      <name val="TH SarabunPSK"/>
      <family val="2"/>
    </font>
    <font>
      <sz val="14"/>
      <color theme="1"/>
      <name val="TH Baijam"/>
    </font>
    <font>
      <sz val="15.5"/>
      <color theme="1"/>
      <name val="TH SarabunPSK"/>
      <family val="2"/>
    </font>
    <font>
      <sz val="12"/>
      <color rgb="FF000000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5.2"/>
      <color theme="1"/>
      <name val="TH SarabunPSK"/>
      <family val="2"/>
    </font>
    <font>
      <sz val="18"/>
      <name val="TH SarabunPSK"/>
      <family val="2"/>
    </font>
    <font>
      <sz val="13"/>
      <color theme="1"/>
      <name val="Tahoma"/>
      <family val="2"/>
      <charset val="222"/>
      <scheme val="minor"/>
    </font>
    <font>
      <sz val="15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4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7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0" xfId="0" applyNumberFormat="1" applyFont="1"/>
    <xf numFmtId="187" fontId="7" fillId="0" borderId="0" xfId="1" applyNumberFormat="1" applyFont="1" applyBorder="1" applyAlignment="1">
      <alignment horizontal="left" vertical="top"/>
    </xf>
    <xf numFmtId="187" fontId="2" fillId="0" borderId="0" xfId="1" applyNumberFormat="1" applyFont="1" applyBorder="1" applyAlignment="1">
      <alignment vertical="top"/>
    </xf>
    <xf numFmtId="187" fontId="4" fillId="0" borderId="0" xfId="1" applyNumberFormat="1" applyFont="1" applyBorder="1" applyAlignment="1">
      <alignment vertical="top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/>
    <xf numFmtId="0" fontId="5" fillId="0" borderId="2" xfId="0" applyFont="1" applyBorder="1"/>
    <xf numFmtId="0" fontId="5" fillId="0" borderId="5" xfId="0" applyFont="1" applyBorder="1"/>
    <xf numFmtId="49" fontId="3" fillId="0" borderId="0" xfId="0" applyNumberFormat="1" applyFont="1"/>
    <xf numFmtId="0" fontId="10" fillId="0" borderId="0" xfId="0" applyFont="1"/>
    <xf numFmtId="49" fontId="2" fillId="0" borderId="0" xfId="0" applyNumberFormat="1" applyFont="1"/>
    <xf numFmtId="0" fontId="16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8" fillId="0" borderId="0" xfId="0" applyNumberFormat="1" applyFont="1"/>
    <xf numFmtId="0" fontId="18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Border="1"/>
    <xf numFmtId="0" fontId="2" fillId="0" borderId="15" xfId="0" applyFont="1" applyBorder="1"/>
    <xf numFmtId="0" fontId="2" fillId="0" borderId="11" xfId="0" applyFont="1" applyBorder="1"/>
    <xf numFmtId="0" fontId="2" fillId="0" borderId="10" xfId="0" applyFont="1" applyBorder="1"/>
    <xf numFmtId="49" fontId="3" fillId="0" borderId="0" xfId="0" applyNumberFormat="1" applyFont="1" applyAlignment="1"/>
    <xf numFmtId="0" fontId="2" fillId="0" borderId="0" xfId="0" applyNumberFormat="1" applyFont="1"/>
    <xf numFmtId="0" fontId="19" fillId="0" borderId="0" xfId="0" applyFont="1"/>
    <xf numFmtId="0" fontId="2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2" fillId="0" borderId="0" xfId="0" applyFont="1"/>
    <xf numFmtId="3" fontId="3" fillId="0" borderId="9" xfId="0" applyNumberFormat="1" applyFont="1" applyBorder="1" applyAlignment="1">
      <alignment horizontal="center" vertical="center" wrapText="1"/>
    </xf>
    <xf numFmtId="0" fontId="25" fillId="0" borderId="0" xfId="0" applyFont="1"/>
    <xf numFmtId="43" fontId="5" fillId="0" borderId="7" xfId="1" applyNumberFormat="1" applyFont="1" applyBorder="1" applyAlignment="1">
      <alignment vertical="center"/>
    </xf>
    <xf numFmtId="0" fontId="26" fillId="0" borderId="0" xfId="0" applyFont="1" applyBorder="1" applyAlignment="1">
      <alignment vertical="top"/>
    </xf>
    <xf numFmtId="0" fontId="2" fillId="0" borderId="0" xfId="0" applyFont="1" applyBorder="1" applyAlignment="1"/>
    <xf numFmtId="0" fontId="27" fillId="0" borderId="0" xfId="0" applyFont="1" applyAlignment="1">
      <alignment horizontal="left" readingOrder="2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4" fontId="9" fillId="0" borderId="0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horizontal="right" wrapText="1"/>
    </xf>
    <xf numFmtId="4" fontId="7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9" fontId="11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10" fillId="0" borderId="0" xfId="0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4" fontId="13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4" fillId="0" borderId="12" xfId="0" applyFont="1" applyFill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 wrapText="1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3" fontId="19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8" fillId="0" borderId="15" xfId="0" applyFont="1" applyBorder="1"/>
    <xf numFmtId="0" fontId="2" fillId="0" borderId="14" xfId="0" applyFont="1" applyBorder="1"/>
    <xf numFmtId="0" fontId="8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0" xfId="0" applyFont="1" applyBorder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16" fillId="0" borderId="15" xfId="0" applyFont="1" applyBorder="1"/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87" fontId="14" fillId="0" borderId="7" xfId="1" applyNumberFormat="1" applyFont="1" applyBorder="1" applyAlignment="1">
      <alignment horizontal="center"/>
    </xf>
    <xf numFmtId="187" fontId="14" fillId="0" borderId="0" xfId="1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1" xfId="0" applyFont="1" applyBorder="1"/>
    <xf numFmtId="3" fontId="2" fillId="0" borderId="15" xfId="1" applyNumberFormat="1" applyFont="1" applyBorder="1" applyAlignment="1">
      <alignment horizontal="center"/>
    </xf>
    <xf numFmtId="0" fontId="3" fillId="0" borderId="10" xfId="0" applyFont="1" applyBorder="1"/>
    <xf numFmtId="0" fontId="5" fillId="0" borderId="13" xfId="0" applyFon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2" fillId="0" borderId="7" xfId="0" applyFont="1" applyBorder="1" applyAlignment="1">
      <alignment horizontal="center"/>
    </xf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10" xfId="0" applyFont="1" applyBorder="1"/>
    <xf numFmtId="49" fontId="2" fillId="0" borderId="8" xfId="0" applyNumberFormat="1" applyFont="1" applyBorder="1"/>
    <xf numFmtId="49" fontId="4" fillId="0" borderId="13" xfId="0" applyNumberFormat="1" applyFont="1" applyBorder="1"/>
    <xf numFmtId="0" fontId="5" fillId="0" borderId="8" xfId="0" applyFont="1" applyBorder="1"/>
    <xf numFmtId="0" fontId="2" fillId="0" borderId="13" xfId="0" applyFont="1" applyBorder="1"/>
    <xf numFmtId="0" fontId="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49" fontId="2" fillId="0" borderId="0" xfId="0" applyNumberFormat="1" applyFont="1" applyBorder="1"/>
    <xf numFmtId="49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2" fillId="0" borderId="9" xfId="0" applyFont="1" applyBorder="1"/>
    <xf numFmtId="49" fontId="2" fillId="0" borderId="9" xfId="0" applyNumberFormat="1" applyFont="1" applyBorder="1"/>
    <xf numFmtId="49" fontId="2" fillId="0" borderId="0" xfId="0" applyNumberFormat="1" applyFont="1" applyAlignment="1">
      <alignment horizontal="left"/>
    </xf>
    <xf numFmtId="3" fontId="2" fillId="0" borderId="1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87" fontId="2" fillId="0" borderId="15" xfId="1" applyNumberFormat="1" applyFont="1" applyBorder="1" applyAlignment="1">
      <alignment horizontal="center"/>
    </xf>
    <xf numFmtId="43" fontId="2" fillId="0" borderId="0" xfId="1" applyFont="1"/>
    <xf numFmtId="49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/>
    </xf>
    <xf numFmtId="2" fontId="0" fillId="0" borderId="0" xfId="0" applyNumberFormat="1" applyBorder="1"/>
    <xf numFmtId="43" fontId="0" fillId="0" borderId="0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10" fillId="0" borderId="0" xfId="0" applyFont="1" applyAlignment="1"/>
    <xf numFmtId="0" fontId="33" fillId="0" borderId="0" xfId="0" applyFont="1"/>
    <xf numFmtId="0" fontId="2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2" xfId="0" applyFont="1" applyBorder="1" applyAlignment="1"/>
    <xf numFmtId="49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justify"/>
    </xf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left"/>
    </xf>
    <xf numFmtId="0" fontId="36" fillId="0" borderId="0" xfId="0" applyFont="1" applyAlignment="1"/>
    <xf numFmtId="0" fontId="2" fillId="0" borderId="0" xfId="0" applyNumberFormat="1" applyFont="1" applyAlignment="1">
      <alignment horizontal="left"/>
    </xf>
    <xf numFmtId="0" fontId="37" fillId="0" borderId="0" xfId="0" applyFont="1"/>
    <xf numFmtId="0" fontId="2" fillId="0" borderId="0" xfId="0" applyFont="1" applyAlignment="1"/>
    <xf numFmtId="0" fontId="38" fillId="0" borderId="0" xfId="0" applyFont="1" applyAlignment="1">
      <alignment horizontal="justify"/>
    </xf>
    <xf numFmtId="0" fontId="40" fillId="0" borderId="0" xfId="0" applyFont="1"/>
    <xf numFmtId="0" fontId="20" fillId="0" borderId="0" xfId="0" applyFont="1"/>
    <xf numFmtId="0" fontId="41" fillId="0" borderId="0" xfId="0" applyFont="1"/>
    <xf numFmtId="0" fontId="3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5" xfId="0" applyFont="1" applyBorder="1"/>
    <xf numFmtId="0" fontId="3" fillId="0" borderId="3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/>
    <xf numFmtId="0" fontId="3" fillId="0" borderId="1" xfId="0" applyFont="1" applyBorder="1" applyAlignment="1">
      <alignment horizontal="left"/>
    </xf>
    <xf numFmtId="0" fontId="5" fillId="0" borderId="3" xfId="0" applyFont="1" applyBorder="1"/>
    <xf numFmtId="0" fontId="3" fillId="0" borderId="4" xfId="0" applyFont="1" applyBorder="1" applyAlignment="1"/>
    <xf numFmtId="0" fontId="3" fillId="0" borderId="5" xfId="0" applyFont="1" applyBorder="1" applyAlignment="1"/>
    <xf numFmtId="0" fontId="5" fillId="0" borderId="6" xfId="0" applyFont="1" applyBorder="1"/>
    <xf numFmtId="0" fontId="3" fillId="0" borderId="4" xfId="0" applyFont="1" applyBorder="1"/>
    <xf numFmtId="0" fontId="3" fillId="0" borderId="10" xfId="0" applyFont="1" applyBorder="1" applyAlignment="1"/>
    <xf numFmtId="0" fontId="3" fillId="0" borderId="0" xfId="0" applyFont="1" applyBorder="1" applyAlignment="1"/>
    <xf numFmtId="0" fontId="42" fillId="0" borderId="0" xfId="0" applyFont="1"/>
    <xf numFmtId="0" fontId="5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43" fillId="0" borderId="0" xfId="0" applyFont="1"/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21" fillId="0" borderId="7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87" fontId="30" fillId="0" borderId="0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0" fontId="39" fillId="0" borderId="0" xfId="0" applyFont="1" applyAlignment="1">
      <alignment horizontal="center" vertical="center" textRotation="180"/>
    </xf>
    <xf numFmtId="0" fontId="21" fillId="0" borderId="7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0" fillId="0" borderId="15" xfId="0" applyFont="1" applyBorder="1"/>
    <xf numFmtId="0" fontId="44" fillId="0" borderId="0" xfId="0" applyFont="1"/>
    <xf numFmtId="0" fontId="30" fillId="0" borderId="12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5" xfId="0" applyFont="1" applyBorder="1" applyAlignment="1">
      <alignment horizontal="left"/>
    </xf>
    <xf numFmtId="3" fontId="24" fillId="0" borderId="10" xfId="0" applyNumberFormat="1" applyFont="1" applyBorder="1" applyAlignment="1">
      <alignment horizontal="center"/>
    </xf>
    <xf numFmtId="3" fontId="24" fillId="0" borderId="15" xfId="0" applyNumberFormat="1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3" fontId="30" fillId="0" borderId="7" xfId="0" applyNumberFormat="1" applyFont="1" applyBorder="1" applyAlignment="1">
      <alignment horizontal="center"/>
    </xf>
    <xf numFmtId="3" fontId="30" fillId="0" borderId="8" xfId="0" applyNumberFormat="1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12" xfId="0" applyFont="1" applyBorder="1"/>
    <xf numFmtId="3" fontId="24" fillId="0" borderId="14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3" fontId="30" fillId="0" borderId="0" xfId="0" applyNumberFormat="1" applyFont="1" applyBorder="1" applyAlignment="1">
      <alignment horizontal="center"/>
    </xf>
    <xf numFmtId="0" fontId="45" fillId="0" borderId="0" xfId="0" applyFont="1"/>
    <xf numFmtId="3" fontId="30" fillId="0" borderId="15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10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49" fontId="4" fillId="0" borderId="0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3" fontId="2" fillId="0" borderId="12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6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17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8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25">
    <cellStyle name="เครื่องหมายจุลภาค" xfId="1" builtinId="3"/>
    <cellStyle name="เครื่องหมายจุลภาค 10" xfId="10"/>
    <cellStyle name="เครื่องหมายจุลภาค 11" xfId="11"/>
    <cellStyle name="เครื่องหมายจุลภาค 12" xfId="12"/>
    <cellStyle name="เครื่องหมายจุลภาค 13" xfId="13"/>
    <cellStyle name="เครื่องหมายจุลภาค 14" xfId="14"/>
    <cellStyle name="เครื่องหมายจุลภาค 15" xfId="15"/>
    <cellStyle name="เครื่องหมายจุลภาค 16" xfId="16"/>
    <cellStyle name="เครื่องหมายจุลภาค 17" xfId="17"/>
    <cellStyle name="เครื่องหมายจุลภาค 18" xfId="18"/>
    <cellStyle name="เครื่องหมายจุลภาค 19" xfId="19"/>
    <cellStyle name="เครื่องหมายจุลภาค 2" xfId="2"/>
    <cellStyle name="เครื่องหมายจุลภาค 20" xfId="20"/>
    <cellStyle name="เครื่องหมายจุลภาค 21" xfId="21"/>
    <cellStyle name="เครื่องหมายจุลภาค 22" xfId="22"/>
    <cellStyle name="เครื่องหมายจุลภาค 23" xfId="23"/>
    <cellStyle name="เครื่องหมายจุลภาค 24" xfId="24"/>
    <cellStyle name="เครื่องหมายจุลภาค 3" xfId="3"/>
    <cellStyle name="เครื่องหมายจุลภาค 4" xfId="4"/>
    <cellStyle name="เครื่องหมายจุลภาค 5" xfId="5"/>
    <cellStyle name="เครื่องหมายจุลภาค 6" xfId="6"/>
    <cellStyle name="เครื่องหมายจุลภาค 7" xfId="7"/>
    <cellStyle name="เครื่องหมายจุลภาค 8" xfId="8"/>
    <cellStyle name="เครื่องหมายจุลภาค 9" xfId="9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4</xdr:row>
      <xdr:rowOff>161923</xdr:rowOff>
    </xdr:from>
    <xdr:to>
      <xdr:col>7</xdr:col>
      <xdr:colOff>561974</xdr:colOff>
      <xdr:row>18</xdr:row>
      <xdr:rowOff>298173</xdr:rowOff>
    </xdr:to>
    <xdr:pic>
      <xdr:nvPicPr>
        <xdr:cNvPr id="17" name="รูปภาพ 16" descr="แผนที่ตำบลบ้านแดง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327" y="1495423"/>
          <a:ext cx="5108712" cy="4426641"/>
        </a:xfrm>
        <a:prstGeom prst="rect">
          <a:avLst/>
        </a:prstGeom>
      </xdr:spPr>
    </xdr:pic>
    <xdr:clientData/>
  </xdr:twoCellAnchor>
  <xdr:twoCellAnchor>
    <xdr:from>
      <xdr:col>6</xdr:col>
      <xdr:colOff>352425</xdr:colOff>
      <xdr:row>8</xdr:row>
      <xdr:rowOff>104775</xdr:rowOff>
    </xdr:from>
    <xdr:to>
      <xdr:col>7</xdr:col>
      <xdr:colOff>266700</xdr:colOff>
      <xdr:row>9</xdr:row>
      <xdr:rowOff>66675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4886325" y="2543175"/>
          <a:ext cx="914400" cy="266700"/>
        </a:xfrm>
        <a:prstGeom prst="wedgeRoundRectCallout">
          <a:avLst>
            <a:gd name="adj1" fmla="val -83505"/>
            <a:gd name="adj2" fmla="val 60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911501</xdr:colOff>
      <xdr:row>7</xdr:row>
      <xdr:rowOff>52181</xdr:rowOff>
    </xdr:from>
    <xdr:to>
      <xdr:col>4</xdr:col>
      <xdr:colOff>540026</xdr:colOff>
      <xdr:row>8</xdr:row>
      <xdr:rowOff>12425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336110" y="2305051"/>
          <a:ext cx="705264" cy="266700"/>
        </a:xfrm>
        <a:prstGeom prst="wedgeRoundRectCallout">
          <a:avLst>
            <a:gd name="adj1" fmla="val 70343"/>
            <a:gd name="adj2" fmla="val 945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2</xdr:col>
      <xdr:colOff>540855</xdr:colOff>
      <xdr:row>7</xdr:row>
      <xdr:rowOff>113058</xdr:rowOff>
    </xdr:from>
    <xdr:to>
      <xdr:col>3</xdr:col>
      <xdr:colOff>596348</xdr:colOff>
      <xdr:row>8</xdr:row>
      <xdr:rowOff>74959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1278007" y="2365928"/>
          <a:ext cx="742950" cy="268357"/>
        </a:xfrm>
        <a:prstGeom prst="wedgeRoundRectCallout">
          <a:avLst>
            <a:gd name="adj1" fmla="val 190856"/>
            <a:gd name="adj2" fmla="val 210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1</xdr:col>
      <xdr:colOff>231913</xdr:colOff>
      <xdr:row>10</xdr:row>
      <xdr:rowOff>253862</xdr:rowOff>
    </xdr:from>
    <xdr:to>
      <xdr:col>3</xdr:col>
      <xdr:colOff>116371</xdr:colOff>
      <xdr:row>11</xdr:row>
      <xdr:rowOff>215761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596348" y="3426101"/>
          <a:ext cx="944632" cy="268356"/>
        </a:xfrm>
        <a:prstGeom prst="wedgeRoundRectCallout">
          <a:avLst>
            <a:gd name="adj1" fmla="val 71507"/>
            <a:gd name="adj2" fmla="val 1107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บ้านดงยาง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1</xdr:col>
      <xdr:colOff>331304</xdr:colOff>
      <xdr:row>13</xdr:row>
      <xdr:rowOff>212035</xdr:rowOff>
    </xdr:from>
    <xdr:to>
      <xdr:col>3</xdr:col>
      <xdr:colOff>291962</xdr:colOff>
      <xdr:row>14</xdr:row>
      <xdr:rowOff>202511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695739" y="4303644"/>
          <a:ext cx="1020832" cy="296932"/>
        </a:xfrm>
        <a:prstGeom prst="wedgeRoundRectCallout">
          <a:avLst>
            <a:gd name="adj1" fmla="val 111041"/>
            <a:gd name="adj2" fmla="val -2350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บ้านพรพิบูลย์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1</xdr:col>
      <xdr:colOff>320951</xdr:colOff>
      <xdr:row>16</xdr:row>
      <xdr:rowOff>279538</xdr:rowOff>
    </xdr:from>
    <xdr:to>
      <xdr:col>3</xdr:col>
      <xdr:colOff>214934</xdr:colOff>
      <xdr:row>17</xdr:row>
      <xdr:rowOff>241438</xdr:rowOff>
    </xdr:to>
    <xdr:sp macro="" textlink="">
      <xdr:nvSpPr>
        <xdr:cNvPr id="1039" name="AutoShape 15"/>
        <xdr:cNvSpPr>
          <a:spLocks noChangeArrowheads="1"/>
        </xdr:cNvSpPr>
      </xdr:nvSpPr>
      <xdr:spPr bwMode="auto">
        <a:xfrm>
          <a:off x="685386" y="5290516"/>
          <a:ext cx="954157" cy="268357"/>
        </a:xfrm>
        <a:prstGeom prst="wedgeRoundRectCallout">
          <a:avLst>
            <a:gd name="adj1" fmla="val 202866"/>
            <a:gd name="adj2" fmla="val -310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บ้านดงไร่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2</xdr:col>
      <xdr:colOff>14080</xdr:colOff>
      <xdr:row>8</xdr:row>
      <xdr:rowOff>234812</xdr:rowOff>
    </xdr:from>
    <xdr:to>
      <xdr:col>3</xdr:col>
      <xdr:colOff>204580</xdr:colOff>
      <xdr:row>9</xdr:row>
      <xdr:rowOff>196712</xdr:rowOff>
    </xdr:to>
    <xdr:sp macro="" textlink="">
      <xdr:nvSpPr>
        <xdr:cNvPr id="1040" name="AutoShape 16"/>
        <xdr:cNvSpPr>
          <a:spLocks noChangeArrowheads="1"/>
        </xdr:cNvSpPr>
      </xdr:nvSpPr>
      <xdr:spPr bwMode="auto">
        <a:xfrm>
          <a:off x="751232" y="2794138"/>
          <a:ext cx="877957" cy="268357"/>
        </a:xfrm>
        <a:prstGeom prst="wedgeRoundRectCallout">
          <a:avLst>
            <a:gd name="adj1" fmla="val 141093"/>
            <a:gd name="adj2" fmla="val 17856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บ้านโพธิ์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271258</xdr:colOff>
      <xdr:row>18</xdr:row>
      <xdr:rowOff>108927</xdr:rowOff>
    </xdr:from>
    <xdr:to>
      <xdr:col>7</xdr:col>
      <xdr:colOff>680832</xdr:colOff>
      <xdr:row>19</xdr:row>
      <xdr:rowOff>215358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4810128" y="5732818"/>
          <a:ext cx="1411769" cy="412888"/>
        </a:xfrm>
        <a:prstGeom prst="wedgeRoundRectCallout">
          <a:avLst>
            <a:gd name="adj1" fmla="val -64555"/>
            <a:gd name="adj2" fmla="val -16303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บ้านไชยวานพัฒนา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637761</xdr:colOff>
      <xdr:row>12</xdr:row>
      <xdr:rowOff>182223</xdr:rowOff>
    </xdr:from>
    <xdr:to>
      <xdr:col>7</xdr:col>
      <xdr:colOff>423656</xdr:colOff>
      <xdr:row>13</xdr:row>
      <xdr:rowOff>201273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176631" y="3967375"/>
          <a:ext cx="788090" cy="325507"/>
        </a:xfrm>
        <a:prstGeom prst="wedgeRoundRectCallout">
          <a:avLst>
            <a:gd name="adj1" fmla="val -225240"/>
            <a:gd name="adj2" fmla="val -8676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678348</xdr:colOff>
      <xdr:row>10</xdr:row>
      <xdr:rowOff>212038</xdr:rowOff>
    </xdr:from>
    <xdr:to>
      <xdr:col>7</xdr:col>
      <xdr:colOff>525949</xdr:colOff>
      <xdr:row>11</xdr:row>
      <xdr:rowOff>289894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5217218" y="3384277"/>
          <a:ext cx="849796" cy="384313"/>
        </a:xfrm>
        <a:prstGeom prst="wedgeRoundRectCallout">
          <a:avLst>
            <a:gd name="adj1" fmla="val -134163"/>
            <a:gd name="adj2" fmla="val 164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บ้านโนนดู่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476249</xdr:colOff>
      <xdr:row>5</xdr:row>
      <xdr:rowOff>19050</xdr:rowOff>
    </xdr:to>
    <xdr:sp macro="" textlink="">
      <xdr:nvSpPr>
        <xdr:cNvPr id="1035" name="AutoShape 11"/>
        <xdr:cNvSpPr>
          <a:spLocks noChangeArrowheads="1"/>
        </xdr:cNvSpPr>
      </xdr:nvSpPr>
      <xdr:spPr bwMode="auto">
        <a:xfrm>
          <a:off x="3733800" y="1276350"/>
          <a:ext cx="1276349" cy="266700"/>
        </a:xfrm>
        <a:prstGeom prst="wedgeRoundRectCallout">
          <a:avLst>
            <a:gd name="adj1" fmla="val -22647"/>
            <a:gd name="adj2" fmla="val 3590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บ้านดอนเขือง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795959</xdr:colOff>
      <xdr:row>14</xdr:row>
      <xdr:rowOff>89453</xdr:rowOff>
    </xdr:from>
    <xdr:to>
      <xdr:col>7</xdr:col>
      <xdr:colOff>853109</xdr:colOff>
      <xdr:row>15</xdr:row>
      <xdr:rowOff>51352</xdr:rowOff>
    </xdr:to>
    <xdr:sp macro="" textlink="">
      <xdr:nvSpPr>
        <xdr:cNvPr id="1036" name="AutoShape 12"/>
        <xdr:cNvSpPr>
          <a:spLocks noChangeArrowheads="1"/>
        </xdr:cNvSpPr>
      </xdr:nvSpPr>
      <xdr:spPr bwMode="auto">
        <a:xfrm>
          <a:off x="5334829" y="4487518"/>
          <a:ext cx="1059345" cy="268356"/>
        </a:xfrm>
        <a:prstGeom prst="wedgeRoundRectCallout">
          <a:avLst>
            <a:gd name="adj1" fmla="val -149125"/>
            <a:gd name="adj2" fmla="val -3928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บ้านโนนลือชัย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762000</xdr:colOff>
      <xdr:row>15</xdr:row>
      <xdr:rowOff>229431</xdr:rowOff>
    </xdr:from>
    <xdr:to>
      <xdr:col>7</xdr:col>
      <xdr:colOff>1002196</xdr:colOff>
      <xdr:row>16</xdr:row>
      <xdr:rowOff>258006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>
          <a:off x="5300870" y="4933953"/>
          <a:ext cx="1242391" cy="335031"/>
        </a:xfrm>
        <a:prstGeom prst="wedgeRoundRectCallout">
          <a:avLst>
            <a:gd name="adj1" fmla="val -106922"/>
            <a:gd name="adj2" fmla="val -604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บ้านไชยวานน้อย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6</xdr:col>
      <xdr:colOff>571501</xdr:colOff>
      <xdr:row>5</xdr:row>
      <xdr:rowOff>247650</xdr:rowOff>
    </xdr:from>
    <xdr:to>
      <xdr:col>7</xdr:col>
      <xdr:colOff>904876</xdr:colOff>
      <xdr:row>6</xdr:row>
      <xdr:rowOff>285750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>
          <a:off x="5105401" y="1771650"/>
          <a:ext cx="1333500" cy="342900"/>
        </a:xfrm>
        <a:prstGeom prst="wedgeRoundRectCallout">
          <a:avLst>
            <a:gd name="adj1" fmla="val -79029"/>
            <a:gd name="adj2" fmla="val 7786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บ้านหนองผักแว่น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4</xdr:col>
      <xdr:colOff>87381</xdr:colOff>
      <xdr:row>5</xdr:row>
      <xdr:rowOff>78271</xdr:rowOff>
    </xdr:from>
    <xdr:to>
      <xdr:col>4</xdr:col>
      <xdr:colOff>792231</xdr:colOff>
      <xdr:row>6</xdr:row>
      <xdr:rowOff>38515</xdr:rowOff>
    </xdr:to>
    <xdr:sp macro="" textlink="">
      <xdr:nvSpPr>
        <xdr:cNvPr id="18" name="AutoShape 4"/>
        <xdr:cNvSpPr>
          <a:spLocks noChangeArrowheads="1"/>
        </xdr:cNvSpPr>
      </xdr:nvSpPr>
      <xdr:spPr bwMode="auto">
        <a:xfrm>
          <a:off x="2588729" y="1718228"/>
          <a:ext cx="704850" cy="266700"/>
        </a:xfrm>
        <a:prstGeom prst="wedgeRoundRectCallout">
          <a:avLst>
            <a:gd name="adj1" fmla="val 102776"/>
            <a:gd name="adj2" fmla="val 23380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ordia New (Thai)"/>
            </a:rPr>
            <a:t>บ้านแดง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9525</xdr:rowOff>
    </xdr:from>
    <xdr:to>
      <xdr:col>10</xdr:col>
      <xdr:colOff>781050</xdr:colOff>
      <xdr:row>1</xdr:row>
      <xdr:rowOff>66675</xdr:rowOff>
    </xdr:to>
    <xdr:sp macro="" textlink="">
      <xdr:nvSpPr>
        <xdr:cNvPr id="2" name="สี่เหลี่ยมผืนผ้า 1"/>
        <xdr:cNvSpPr/>
      </xdr:nvSpPr>
      <xdr:spPr>
        <a:xfrm>
          <a:off x="8877300" y="9525"/>
          <a:ext cx="1476375" cy="3619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แบบ ผ. 07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9525</xdr:rowOff>
    </xdr:from>
    <xdr:to>
      <xdr:col>10</xdr:col>
      <xdr:colOff>781050</xdr:colOff>
      <xdr:row>1</xdr:row>
      <xdr:rowOff>66675</xdr:rowOff>
    </xdr:to>
    <xdr:sp macro="" textlink="">
      <xdr:nvSpPr>
        <xdr:cNvPr id="2" name="สี่เหลี่ยมผืนผ้า 1"/>
        <xdr:cNvSpPr/>
      </xdr:nvSpPr>
      <xdr:spPr>
        <a:xfrm>
          <a:off x="7667625" y="70418325"/>
          <a:ext cx="1933575" cy="3619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แบบ ผ. 07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L7" sqref="L7"/>
    </sheetView>
  </sheetViews>
  <sheetFormatPr defaultRowHeight="21"/>
  <cols>
    <col min="1" max="16384" width="9" style="133"/>
  </cols>
  <sheetData>
    <row r="1" spans="1:5" ht="26.25">
      <c r="E1" s="249" t="s">
        <v>993</v>
      </c>
    </row>
    <row r="3" spans="1:5">
      <c r="B3" s="133" t="s">
        <v>994</v>
      </c>
    </row>
    <row r="4" spans="1:5">
      <c r="A4" s="133" t="s">
        <v>995</v>
      </c>
    </row>
    <row r="5" spans="1:5">
      <c r="A5" s="133" t="s">
        <v>996</v>
      </c>
    </row>
    <row r="6" spans="1:5">
      <c r="A6" s="133" t="s">
        <v>997</v>
      </c>
    </row>
    <row r="7" spans="1:5">
      <c r="A7" s="133" t="s">
        <v>998</v>
      </c>
    </row>
    <row r="8" spans="1:5">
      <c r="A8" s="133" t="s">
        <v>999</v>
      </c>
    </row>
    <row r="9" spans="1:5">
      <c r="B9" s="133" t="s">
        <v>1006</v>
      </c>
    </row>
    <row r="10" spans="1:5">
      <c r="A10" s="133" t="s">
        <v>1000</v>
      </c>
    </row>
    <row r="11" spans="1:5">
      <c r="A11" s="133" t="s">
        <v>1001</v>
      </c>
    </row>
    <row r="12" spans="1:5">
      <c r="A12" s="133" t="s">
        <v>1002</v>
      </c>
    </row>
    <row r="13" spans="1:5">
      <c r="B13" s="133" t="s">
        <v>1003</v>
      </c>
    </row>
    <row r="14" spans="1:5">
      <c r="A14" s="133" t="s">
        <v>1004</v>
      </c>
    </row>
    <row r="18" spans="5:5">
      <c r="E18" s="133" t="s">
        <v>1005</v>
      </c>
    </row>
  </sheetData>
  <pageMargins left="0.70866141732283472" right="0.27559055118110237" top="0.74803149606299213" bottom="0.7480314960629921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73"/>
  <sheetViews>
    <sheetView zoomScale="120" zoomScaleNormal="120" workbookViewId="0">
      <selection activeCell="H39" sqref="H39"/>
    </sheetView>
  </sheetViews>
  <sheetFormatPr defaultRowHeight="24" customHeight="1"/>
  <cols>
    <col min="1" max="1" width="4.625" customWidth="1"/>
    <col min="2" max="2" width="2.75" customWidth="1"/>
    <col min="3" max="3" width="3.625" customWidth="1"/>
    <col min="4" max="4" width="3.25" customWidth="1"/>
    <col min="16" max="16" width="4" style="1" customWidth="1"/>
    <col min="17" max="17" width="4.25" style="1" customWidth="1"/>
    <col min="18" max="25" width="9" style="1"/>
  </cols>
  <sheetData>
    <row r="1" spans="1:21" ht="24" customHeight="1">
      <c r="A1" s="132" t="s">
        <v>567</v>
      </c>
    </row>
    <row r="2" spans="1:21" ht="24" customHeight="1">
      <c r="B2" s="132" t="s">
        <v>807</v>
      </c>
      <c r="C2" s="133"/>
      <c r="D2" s="133"/>
      <c r="E2" s="133"/>
      <c r="F2" s="133"/>
      <c r="G2" s="133"/>
      <c r="Q2" s="132"/>
    </row>
    <row r="3" spans="1:21" ht="24" customHeight="1">
      <c r="B3" s="244" t="s">
        <v>1150</v>
      </c>
      <c r="C3" s="133"/>
      <c r="D3" s="133"/>
      <c r="E3" s="133"/>
      <c r="F3" s="133"/>
      <c r="G3" s="133"/>
      <c r="R3" s="2"/>
      <c r="S3"/>
      <c r="T3"/>
      <c r="U3"/>
    </row>
    <row r="4" spans="1:21" ht="24" customHeight="1">
      <c r="B4" s="132" t="s">
        <v>511</v>
      </c>
      <c r="C4" s="133"/>
      <c r="D4" s="133"/>
      <c r="E4" s="133"/>
      <c r="F4" s="133"/>
      <c r="G4" s="133"/>
      <c r="S4"/>
      <c r="T4"/>
    </row>
    <row r="5" spans="1:21" ht="24" customHeight="1">
      <c r="C5" s="132" t="s">
        <v>1022</v>
      </c>
      <c r="S5"/>
      <c r="T5"/>
    </row>
    <row r="6" spans="1:21" s="133" customFormat="1" ht="24" customHeight="1">
      <c r="D6" s="132" t="s">
        <v>337</v>
      </c>
    </row>
    <row r="7" spans="1:21" s="133" customFormat="1" ht="24" customHeight="1">
      <c r="E7" s="133" t="s">
        <v>960</v>
      </c>
    </row>
    <row r="8" spans="1:21" s="133" customFormat="1" ht="24" customHeight="1">
      <c r="E8" s="133" t="s">
        <v>961</v>
      </c>
    </row>
    <row r="9" spans="1:21" s="133" customFormat="1" ht="24" customHeight="1">
      <c r="E9" s="133" t="s">
        <v>962</v>
      </c>
    </row>
    <row r="10" spans="1:21" s="133" customFormat="1" ht="24" customHeight="1">
      <c r="E10" s="133" t="s">
        <v>970</v>
      </c>
    </row>
    <row r="11" spans="1:21" s="133" customFormat="1" ht="24" customHeight="1">
      <c r="A11" s="133" t="s">
        <v>971</v>
      </c>
    </row>
    <row r="12" spans="1:21" s="133" customFormat="1" ht="24" customHeight="1">
      <c r="E12" s="133" t="s">
        <v>963</v>
      </c>
    </row>
    <row r="13" spans="1:21" s="133" customFormat="1" ht="24" customHeight="1">
      <c r="C13" s="132" t="s">
        <v>1023</v>
      </c>
    </row>
    <row r="14" spans="1:21" s="133" customFormat="1" ht="24" customHeight="1">
      <c r="D14" s="132" t="s">
        <v>337</v>
      </c>
    </row>
    <row r="15" spans="1:21" s="133" customFormat="1" ht="24" customHeight="1">
      <c r="E15" s="133" t="s">
        <v>964</v>
      </c>
      <c r="Q15" s="132"/>
      <c r="R15" s="39"/>
      <c r="S15" s="39"/>
      <c r="T15" s="39"/>
      <c r="U15" s="39"/>
    </row>
    <row r="16" spans="1:21" s="133" customFormat="1" ht="24" customHeight="1">
      <c r="E16" s="133" t="s">
        <v>965</v>
      </c>
      <c r="R16" s="132"/>
    </row>
    <row r="17" spans="1:25" s="133" customFormat="1" ht="24" customHeight="1">
      <c r="E17" s="133" t="s">
        <v>972</v>
      </c>
      <c r="Q17" s="39"/>
    </row>
    <row r="18" spans="1:25" ht="24" customHeight="1">
      <c r="A18" s="133" t="s">
        <v>973</v>
      </c>
      <c r="B18" s="133"/>
      <c r="C18" s="133"/>
      <c r="D18" s="133"/>
      <c r="E18" s="133"/>
      <c r="Q18" s="39"/>
      <c r="S18"/>
      <c r="T18"/>
    </row>
    <row r="19" spans="1:25" s="131" customFormat="1" ht="24" customHeight="1">
      <c r="A19" s="133"/>
      <c r="B19" s="133"/>
      <c r="C19" s="133"/>
      <c r="D19" s="133"/>
      <c r="E19" s="133" t="s">
        <v>966</v>
      </c>
      <c r="P19" s="133"/>
      <c r="Q19" s="39"/>
      <c r="R19" s="133"/>
      <c r="U19" s="133"/>
      <c r="V19" s="133"/>
      <c r="W19" s="133"/>
      <c r="X19" s="133"/>
      <c r="Y19" s="133"/>
    </row>
    <row r="20" spans="1:25" s="131" customFormat="1" ht="24" customHeight="1">
      <c r="A20" s="133"/>
      <c r="B20" s="133"/>
      <c r="C20" s="133"/>
      <c r="D20" s="133"/>
      <c r="E20" s="133" t="s">
        <v>974</v>
      </c>
      <c r="P20" s="133"/>
      <c r="Q20" s="39"/>
      <c r="R20" s="133"/>
      <c r="U20" s="133"/>
      <c r="V20" s="133"/>
      <c r="W20" s="133"/>
      <c r="X20" s="133"/>
      <c r="Y20" s="133"/>
    </row>
    <row r="21" spans="1:25" s="131" customFormat="1" ht="24" customHeight="1">
      <c r="A21" s="133" t="s">
        <v>975</v>
      </c>
      <c r="B21" s="133"/>
      <c r="C21" s="133"/>
      <c r="D21" s="133"/>
      <c r="E21" s="133"/>
      <c r="P21" s="133"/>
      <c r="Q21" s="39"/>
      <c r="R21" s="133"/>
      <c r="U21" s="133"/>
      <c r="V21" s="133"/>
      <c r="W21" s="133"/>
      <c r="X21" s="133"/>
      <c r="Y21" s="133"/>
    </row>
    <row r="22" spans="1:25" ht="24" customHeight="1">
      <c r="C22" s="132" t="s">
        <v>1024</v>
      </c>
      <c r="Q22" s="39"/>
      <c r="S22"/>
      <c r="T22"/>
    </row>
    <row r="23" spans="1:25" s="133" customFormat="1" ht="24" customHeight="1">
      <c r="D23" s="132" t="s">
        <v>337</v>
      </c>
      <c r="Q23" s="39"/>
    </row>
    <row r="24" spans="1:25" s="133" customFormat="1" ht="24" customHeight="1">
      <c r="E24" s="133" t="s">
        <v>967</v>
      </c>
      <c r="Q24" s="39"/>
    </row>
    <row r="25" spans="1:25" s="133" customFormat="1" ht="24" customHeight="1">
      <c r="E25" s="133" t="s">
        <v>968</v>
      </c>
      <c r="Q25" s="39"/>
    </row>
    <row r="26" spans="1:25" s="133" customFormat="1" ht="24" customHeight="1">
      <c r="E26" s="133" t="s">
        <v>969</v>
      </c>
      <c r="Q26" s="39"/>
    </row>
    <row r="27" spans="1:25" s="133" customFormat="1" ht="24" customHeight="1">
      <c r="E27" s="133" t="s">
        <v>976</v>
      </c>
      <c r="Q27" s="39"/>
    </row>
    <row r="28" spans="1:25" s="133" customFormat="1" ht="24" customHeight="1">
      <c r="A28" s="133" t="s">
        <v>977</v>
      </c>
      <c r="Q28" s="39"/>
    </row>
    <row r="29" spans="1:25" s="133" customFormat="1" ht="24" customHeight="1">
      <c r="Q29" s="39"/>
    </row>
    <row r="30" spans="1:25" s="133" customFormat="1" ht="24" customHeight="1">
      <c r="Q30" s="39"/>
    </row>
    <row r="31" spans="1:25" s="133" customFormat="1" ht="24" customHeight="1">
      <c r="Q31" s="39"/>
    </row>
    <row r="32" spans="1:25" ht="24" customHeight="1">
      <c r="C32" s="132" t="s">
        <v>1031</v>
      </c>
      <c r="Q32" s="39"/>
      <c r="S32"/>
      <c r="T32"/>
      <c r="U32"/>
    </row>
    <row r="33" spans="1:25" ht="24" customHeight="1">
      <c r="A33" s="132" t="s">
        <v>1032</v>
      </c>
      <c r="Q33" s="39"/>
      <c r="S33"/>
      <c r="T33"/>
    </row>
    <row r="34" spans="1:25" s="131" customFormat="1" ht="24" customHeight="1">
      <c r="A34" s="133"/>
      <c r="D34" s="132" t="s">
        <v>337</v>
      </c>
      <c r="P34" s="133"/>
      <c r="Q34" s="39"/>
      <c r="R34" s="133"/>
      <c r="U34" s="133"/>
      <c r="V34" s="133"/>
      <c r="W34" s="133"/>
      <c r="X34" s="133"/>
      <c r="Y34" s="133"/>
    </row>
    <row r="35" spans="1:25" s="131" customFormat="1" ht="24" customHeight="1">
      <c r="A35" s="133"/>
      <c r="E35" s="133" t="s">
        <v>979</v>
      </c>
      <c r="P35" s="133"/>
      <c r="Q35" s="39"/>
      <c r="R35" s="133"/>
      <c r="U35" s="133"/>
      <c r="V35" s="133"/>
      <c r="W35" s="133"/>
      <c r="X35" s="133"/>
      <c r="Y35" s="133"/>
    </row>
    <row r="36" spans="1:25" s="247" customFormat="1" ht="24" customHeight="1">
      <c r="A36" s="133"/>
      <c r="E36" s="133" t="s">
        <v>980</v>
      </c>
      <c r="P36" s="133"/>
      <c r="Q36" s="39"/>
      <c r="R36" s="133"/>
      <c r="U36" s="133"/>
      <c r="V36" s="133"/>
      <c r="W36" s="133"/>
      <c r="X36" s="133"/>
      <c r="Y36" s="133"/>
    </row>
    <row r="37" spans="1:25" s="247" customFormat="1" ht="24" customHeight="1">
      <c r="A37" s="133"/>
      <c r="E37" s="133" t="s">
        <v>981</v>
      </c>
      <c r="P37" s="133"/>
      <c r="Q37" s="39"/>
      <c r="R37" s="133"/>
      <c r="U37" s="133"/>
      <c r="V37" s="133"/>
      <c r="W37" s="133"/>
      <c r="X37" s="133"/>
      <c r="Y37" s="133"/>
    </row>
    <row r="38" spans="1:25" s="247" customFormat="1" ht="24" customHeight="1">
      <c r="A38" s="133"/>
      <c r="E38" s="133" t="s">
        <v>982</v>
      </c>
      <c r="P38" s="133"/>
      <c r="Q38" s="39"/>
      <c r="R38" s="133"/>
      <c r="U38" s="133"/>
      <c r="V38" s="133"/>
      <c r="W38" s="133"/>
      <c r="X38" s="133"/>
      <c r="Y38" s="133"/>
    </row>
    <row r="39" spans="1:25" s="247" customFormat="1" ht="24" customHeight="1">
      <c r="A39" s="133"/>
      <c r="E39" s="133" t="s">
        <v>983</v>
      </c>
      <c r="P39" s="133"/>
      <c r="Q39" s="39"/>
      <c r="R39" s="133"/>
      <c r="U39" s="133"/>
      <c r="V39" s="133"/>
      <c r="W39" s="133"/>
      <c r="X39" s="133"/>
      <c r="Y39" s="133"/>
    </row>
    <row r="40" spans="1:25" s="247" customFormat="1" ht="24" customHeight="1">
      <c r="A40" s="133"/>
      <c r="E40" s="133" t="s">
        <v>984</v>
      </c>
      <c r="P40" s="133"/>
      <c r="Q40" s="39"/>
      <c r="R40" s="133"/>
      <c r="U40" s="133"/>
      <c r="V40" s="133"/>
      <c r="W40" s="133"/>
      <c r="X40" s="133"/>
      <c r="Y40" s="133"/>
    </row>
    <row r="41" spans="1:25" s="247" customFormat="1" ht="24" customHeight="1">
      <c r="A41" s="133"/>
      <c r="E41" s="133" t="s">
        <v>985</v>
      </c>
      <c r="P41" s="133"/>
      <c r="Q41" s="39"/>
      <c r="R41" s="133"/>
      <c r="U41" s="133"/>
      <c r="V41" s="133"/>
      <c r="W41" s="133"/>
      <c r="X41" s="133"/>
      <c r="Y41" s="133"/>
    </row>
    <row r="42" spans="1:25" ht="24" customHeight="1">
      <c r="C42" s="132" t="s">
        <v>978</v>
      </c>
      <c r="Q42" s="132"/>
      <c r="R42" s="39"/>
      <c r="S42" s="39"/>
      <c r="T42" s="39"/>
      <c r="U42" s="39"/>
    </row>
    <row r="43" spans="1:25" ht="24" customHeight="1">
      <c r="D43" s="132" t="s">
        <v>337</v>
      </c>
      <c r="Q43" s="39"/>
      <c r="R43" s="2"/>
      <c r="S43" s="39"/>
      <c r="T43" s="39"/>
      <c r="U43" s="39"/>
    </row>
    <row r="44" spans="1:25" ht="24" customHeight="1">
      <c r="E44" s="133" t="s">
        <v>986</v>
      </c>
      <c r="Q44" s="39"/>
      <c r="S44"/>
      <c r="T44"/>
      <c r="U44"/>
    </row>
    <row r="45" spans="1:25" ht="24" customHeight="1">
      <c r="A45" s="133" t="s">
        <v>987</v>
      </c>
      <c r="B45" s="133"/>
      <c r="C45" s="133"/>
      <c r="D45" s="133"/>
      <c r="E45" s="133"/>
      <c r="Q45" s="39"/>
      <c r="S45"/>
      <c r="T45"/>
    </row>
    <row r="46" spans="1:25" ht="24" customHeight="1">
      <c r="A46" s="133"/>
      <c r="B46" s="133"/>
      <c r="C46" s="133"/>
      <c r="D46" s="133"/>
      <c r="E46" s="133" t="s">
        <v>988</v>
      </c>
      <c r="Q46" s="39"/>
      <c r="R46" s="431"/>
      <c r="S46" s="431"/>
      <c r="T46" s="431"/>
      <c r="U46" s="431"/>
      <c r="V46" s="431"/>
      <c r="W46" s="431"/>
      <c r="X46" s="431"/>
    </row>
    <row r="47" spans="1:25" ht="24" customHeight="1">
      <c r="A47" s="133" t="s">
        <v>989</v>
      </c>
      <c r="B47" s="133"/>
      <c r="C47" s="133"/>
      <c r="D47" s="133"/>
      <c r="E47" s="133"/>
      <c r="Q47" s="39"/>
      <c r="S47"/>
      <c r="T47"/>
    </row>
    <row r="48" spans="1:25" ht="24" customHeight="1">
      <c r="Q48" s="39"/>
      <c r="S48"/>
      <c r="T48"/>
    </row>
    <row r="49" spans="17:24" ht="24" customHeight="1">
      <c r="Q49" s="132"/>
      <c r="R49" s="39"/>
      <c r="S49" s="39"/>
      <c r="T49" s="39"/>
      <c r="U49" s="39"/>
      <c r="V49" s="39"/>
      <c r="W49" s="39"/>
      <c r="X49" s="39"/>
    </row>
    <row r="50" spans="17:24" ht="24" customHeight="1">
      <c r="Q50" s="39"/>
      <c r="R50" s="2"/>
      <c r="S50" s="39"/>
      <c r="T50" s="39"/>
      <c r="U50" s="39"/>
      <c r="V50" s="39"/>
      <c r="W50" s="39"/>
      <c r="X50" s="39"/>
    </row>
    <row r="51" spans="17:24" ht="24" customHeight="1">
      <c r="Q51" s="39"/>
      <c r="S51"/>
      <c r="T51"/>
      <c r="U51"/>
      <c r="V51" s="39"/>
      <c r="W51" s="39"/>
      <c r="X51" s="39"/>
    </row>
    <row r="52" spans="17:24" ht="24" customHeight="1">
      <c r="Q52" s="39"/>
      <c r="S52"/>
      <c r="T52"/>
      <c r="V52" s="39"/>
      <c r="W52" s="39"/>
      <c r="X52" s="39"/>
    </row>
    <row r="53" spans="17:24" ht="24" customHeight="1">
      <c r="Q53" s="39"/>
      <c r="S53"/>
      <c r="T53"/>
      <c r="V53" s="39"/>
      <c r="W53" s="39"/>
      <c r="X53" s="39"/>
    </row>
    <row r="54" spans="17:24" ht="24" customHeight="1">
      <c r="Q54" s="132"/>
      <c r="R54" s="39"/>
      <c r="S54" s="39"/>
      <c r="T54" s="39"/>
      <c r="U54" s="39"/>
      <c r="V54" s="39"/>
      <c r="W54" s="39"/>
      <c r="X54" s="39"/>
    </row>
    <row r="55" spans="17:24" ht="24" customHeight="1">
      <c r="Q55" s="39"/>
      <c r="R55" s="2"/>
      <c r="S55" s="39"/>
      <c r="T55" s="39"/>
      <c r="U55" s="39"/>
      <c r="V55" s="39"/>
      <c r="W55" s="39"/>
      <c r="X55" s="39"/>
    </row>
    <row r="56" spans="17:24" ht="24" customHeight="1">
      <c r="Q56" s="39"/>
      <c r="S56"/>
      <c r="T56"/>
      <c r="U56"/>
      <c r="V56" s="39"/>
      <c r="W56" s="39"/>
      <c r="X56" s="39"/>
    </row>
    <row r="57" spans="17:24" ht="24" customHeight="1">
      <c r="Q57" s="132"/>
      <c r="R57" s="39"/>
      <c r="S57" s="39"/>
      <c r="T57" s="39"/>
      <c r="U57" s="39"/>
      <c r="V57" s="39"/>
      <c r="W57" s="39"/>
      <c r="X57" s="39"/>
    </row>
    <row r="58" spans="17:24" ht="24" customHeight="1">
      <c r="Q58" s="39"/>
      <c r="R58" s="2"/>
      <c r="S58" s="39"/>
      <c r="T58" s="39"/>
      <c r="U58" s="39"/>
      <c r="V58" s="39"/>
      <c r="W58" s="39"/>
      <c r="X58" s="39"/>
    </row>
    <row r="59" spans="17:24" ht="24" customHeight="1">
      <c r="Q59" s="39"/>
      <c r="S59"/>
      <c r="T59"/>
      <c r="U59"/>
      <c r="V59" s="39"/>
      <c r="W59" s="39"/>
      <c r="X59" s="39"/>
    </row>
    <row r="60" spans="17:24" ht="24" customHeight="1">
      <c r="Q60" s="39"/>
      <c r="S60"/>
      <c r="T60"/>
    </row>
    <row r="61" spans="17:24" ht="24" customHeight="1">
      <c r="Q61" s="39"/>
      <c r="S61"/>
      <c r="U61"/>
    </row>
    <row r="62" spans="17:24" ht="24" customHeight="1">
      <c r="Q62" s="39"/>
      <c r="R62" s="39"/>
      <c r="S62" s="39"/>
      <c r="T62" s="39"/>
      <c r="U62" s="39"/>
    </row>
    <row r="63" spans="17:24" ht="24" customHeight="1">
      <c r="Q63" s="39"/>
      <c r="R63" s="39"/>
      <c r="S63" s="39"/>
      <c r="T63" s="39"/>
      <c r="U63" s="39"/>
    </row>
    <row r="64" spans="17:24" ht="24" customHeight="1">
      <c r="Q64" s="39"/>
      <c r="R64" s="39"/>
      <c r="S64" s="39"/>
      <c r="T64" s="39"/>
      <c r="U64" s="39"/>
    </row>
    <row r="65" spans="17:21" ht="24" customHeight="1">
      <c r="Q65" s="39"/>
      <c r="R65" s="39"/>
      <c r="S65" s="39"/>
      <c r="T65" s="39"/>
      <c r="U65" s="39"/>
    </row>
    <row r="66" spans="17:21" ht="24" customHeight="1">
      <c r="Q66" s="39"/>
      <c r="R66" s="39"/>
      <c r="S66" s="39"/>
      <c r="T66" s="39"/>
      <c r="U66" s="39"/>
    </row>
    <row r="67" spans="17:21" ht="24" customHeight="1">
      <c r="Q67" s="39"/>
      <c r="R67" s="39"/>
      <c r="S67" s="39"/>
      <c r="T67" s="39"/>
      <c r="U67" s="39"/>
    </row>
    <row r="68" spans="17:21" ht="24" customHeight="1">
      <c r="Q68" s="39"/>
      <c r="R68" s="39"/>
      <c r="S68" s="39"/>
      <c r="T68" s="39"/>
      <c r="U68" s="39"/>
    </row>
    <row r="69" spans="17:21" ht="24" customHeight="1">
      <c r="Q69" s="39"/>
      <c r="R69" s="39"/>
      <c r="S69" s="39"/>
      <c r="T69" s="39"/>
      <c r="U69" s="39"/>
    </row>
    <row r="70" spans="17:21" ht="24" customHeight="1">
      <c r="Q70" s="39"/>
      <c r="R70" s="39"/>
      <c r="S70" s="39"/>
      <c r="T70" s="39"/>
      <c r="U70" s="39"/>
    </row>
    <row r="71" spans="17:21" ht="24" customHeight="1">
      <c r="Q71" s="39"/>
      <c r="R71" s="39"/>
      <c r="S71" s="39"/>
      <c r="T71" s="39"/>
      <c r="U71" s="39"/>
    </row>
    <row r="72" spans="17:21" ht="24" customHeight="1">
      <c r="Q72" s="39"/>
      <c r="R72" s="39"/>
      <c r="S72" s="39"/>
      <c r="T72" s="39"/>
      <c r="U72" s="39"/>
    </row>
    <row r="73" spans="17:21" ht="24" customHeight="1">
      <c r="Q73" s="39"/>
      <c r="R73" s="39"/>
      <c r="S73" s="39"/>
      <c r="T73" s="39"/>
      <c r="U73" s="39"/>
    </row>
  </sheetData>
  <mergeCells count="1">
    <mergeCell ref="R46:X46"/>
  </mergeCells>
  <pageMargins left="0.89" right="0.7" top="0.91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66"/>
  <sheetViews>
    <sheetView topLeftCell="A4" zoomScale="110" zoomScaleNormal="110" workbookViewId="0">
      <selection activeCell="A4" sqref="A4"/>
    </sheetView>
  </sheetViews>
  <sheetFormatPr defaultRowHeight="21"/>
  <cols>
    <col min="1" max="1" width="3.875" style="1" customWidth="1"/>
    <col min="2" max="2" width="4.375" style="1" customWidth="1"/>
    <col min="3" max="3" width="4.25" style="1" customWidth="1"/>
    <col min="4" max="4" width="4.5" style="1" customWidth="1"/>
    <col min="5" max="5" width="5.375" style="1" customWidth="1"/>
    <col min="6" max="10" width="9" style="1"/>
    <col min="11" max="11" width="10" style="1" customWidth="1"/>
    <col min="12" max="16384" width="9" style="1"/>
  </cols>
  <sheetData>
    <row r="1" spans="1:11">
      <c r="A1" s="2" t="s">
        <v>226</v>
      </c>
    </row>
    <row r="2" spans="1:11" s="133" customFormat="1">
      <c r="A2" s="132"/>
      <c r="B2" s="240" t="s">
        <v>917</v>
      </c>
    </row>
    <row r="3" spans="1:11" s="133" customFormat="1">
      <c r="A3" s="433" t="s">
        <v>918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</row>
    <row r="4" spans="1:11" s="133" customFormat="1">
      <c r="A4" s="133" t="s">
        <v>919</v>
      </c>
      <c r="B4" s="240"/>
    </row>
    <row r="5" spans="1:11" s="133" customFormat="1">
      <c r="A5" s="133" t="s">
        <v>920</v>
      </c>
      <c r="B5" s="240"/>
    </row>
    <row r="6" spans="1:11" s="133" customFormat="1">
      <c r="A6" s="133" t="s">
        <v>921</v>
      </c>
      <c r="B6" s="240"/>
    </row>
    <row r="7" spans="1:11" s="133" customFormat="1">
      <c r="A7" s="132"/>
      <c r="B7" s="240" t="s">
        <v>923</v>
      </c>
    </row>
    <row r="8" spans="1:11" s="133" customFormat="1">
      <c r="A8" s="133" t="s">
        <v>924</v>
      </c>
      <c r="B8" s="240"/>
    </row>
    <row r="9" spans="1:11" s="133" customFormat="1">
      <c r="A9" s="133" t="s">
        <v>925</v>
      </c>
      <c r="B9" s="240"/>
    </row>
    <row r="10" spans="1:11" s="133" customFormat="1">
      <c r="A10" s="133" t="s">
        <v>926</v>
      </c>
      <c r="B10" s="240"/>
    </row>
    <row r="11" spans="1:11">
      <c r="B11" s="2" t="s">
        <v>227</v>
      </c>
    </row>
    <row r="12" spans="1:11">
      <c r="C12" s="3" t="s">
        <v>1192</v>
      </c>
    </row>
    <row r="13" spans="1:11">
      <c r="B13" s="2" t="s">
        <v>228</v>
      </c>
    </row>
    <row r="14" spans="1:11">
      <c r="C14" s="39" t="s">
        <v>535</v>
      </c>
      <c r="F14" s="40" t="s">
        <v>95</v>
      </c>
    </row>
    <row r="15" spans="1:11">
      <c r="C15" s="39" t="s">
        <v>536</v>
      </c>
      <c r="F15" s="5" t="s">
        <v>229</v>
      </c>
    </row>
    <row r="16" spans="1:11">
      <c r="C16" s="39" t="s">
        <v>537</v>
      </c>
      <c r="F16" s="5" t="s">
        <v>103</v>
      </c>
    </row>
    <row r="17" spans="2:6">
      <c r="C17" s="39" t="s">
        <v>538</v>
      </c>
      <c r="F17" s="26" t="s">
        <v>230</v>
      </c>
    </row>
    <row r="18" spans="2:6">
      <c r="C18" s="39" t="s">
        <v>539</v>
      </c>
      <c r="F18" s="26" t="s">
        <v>231</v>
      </c>
    </row>
    <row r="19" spans="2:6">
      <c r="B19" s="2" t="s">
        <v>232</v>
      </c>
      <c r="C19" s="39"/>
    </row>
    <row r="20" spans="2:6">
      <c r="C20" s="1" t="s">
        <v>525</v>
      </c>
    </row>
    <row r="21" spans="2:6">
      <c r="C21" s="1" t="s">
        <v>362</v>
      </c>
    </row>
    <row r="22" spans="2:6">
      <c r="C22" s="1" t="s">
        <v>363</v>
      </c>
    </row>
    <row r="23" spans="2:6">
      <c r="C23" s="1" t="s">
        <v>364</v>
      </c>
    </row>
    <row r="24" spans="2:6">
      <c r="C24" s="1" t="s">
        <v>526</v>
      </c>
    </row>
    <row r="25" spans="2:6">
      <c r="B25" s="2" t="s">
        <v>365</v>
      </c>
    </row>
    <row r="26" spans="2:6">
      <c r="B26" s="2"/>
      <c r="C26" s="133" t="s">
        <v>750</v>
      </c>
    </row>
    <row r="27" spans="2:6">
      <c r="B27" s="2" t="s">
        <v>366</v>
      </c>
    </row>
    <row r="28" spans="2:6">
      <c r="B28" s="2"/>
      <c r="C28" s="133" t="s">
        <v>751</v>
      </c>
    </row>
    <row r="29" spans="2:6" s="133" customFormat="1">
      <c r="B29" s="132"/>
    </row>
    <row r="30" spans="2:6" s="133" customFormat="1">
      <c r="B30" s="132"/>
    </row>
    <row r="31" spans="2:6" s="133" customFormat="1">
      <c r="B31" s="132"/>
    </row>
    <row r="32" spans="2:6">
      <c r="B32" s="2" t="s">
        <v>367</v>
      </c>
    </row>
    <row r="33" spans="3:17" ht="21.95" customHeight="1">
      <c r="C33" s="2" t="s">
        <v>591</v>
      </c>
      <c r="L33" s="438"/>
      <c r="M33" s="438"/>
      <c r="N33" s="438"/>
      <c r="O33" s="438"/>
      <c r="P33" s="438"/>
      <c r="Q33" s="438"/>
    </row>
    <row r="34" spans="3:17" ht="21.95" customHeight="1">
      <c r="D34" s="1" t="s">
        <v>540</v>
      </c>
      <c r="L34" s="75"/>
      <c r="M34" s="76"/>
      <c r="N34" s="76"/>
      <c r="O34" s="76"/>
      <c r="P34" s="76"/>
      <c r="Q34" s="76"/>
    </row>
    <row r="35" spans="3:17" ht="21.95" customHeight="1">
      <c r="D35" s="1" t="s">
        <v>541</v>
      </c>
      <c r="L35" s="438"/>
      <c r="M35" s="438"/>
      <c r="N35" s="438"/>
      <c r="O35" s="438"/>
      <c r="P35" s="438"/>
      <c r="Q35" s="438"/>
    </row>
    <row r="36" spans="3:17" ht="21.95" customHeight="1">
      <c r="D36" s="1" t="s">
        <v>542</v>
      </c>
      <c r="L36" s="438"/>
      <c r="M36" s="438"/>
      <c r="N36" s="438"/>
      <c r="O36" s="438"/>
      <c r="P36" s="438"/>
      <c r="Q36" s="438"/>
    </row>
    <row r="37" spans="3:17">
      <c r="D37" s="1" t="s">
        <v>555</v>
      </c>
      <c r="L37" s="57"/>
      <c r="M37" s="57"/>
      <c r="N37" s="57"/>
      <c r="O37" s="57"/>
      <c r="P37" s="57"/>
      <c r="Q37" s="57"/>
    </row>
    <row r="38" spans="3:17">
      <c r="C38" s="2" t="s">
        <v>592</v>
      </c>
    </row>
    <row r="39" spans="3:17" ht="21.95" customHeight="1">
      <c r="C39" s="47"/>
      <c r="D39" s="437" t="s">
        <v>543</v>
      </c>
      <c r="E39" s="437"/>
      <c r="F39" s="437"/>
      <c r="G39" s="437"/>
      <c r="H39" s="437"/>
      <c r="I39" s="437"/>
      <c r="J39" s="47"/>
      <c r="K39" s="47"/>
    </row>
    <row r="40" spans="3:17">
      <c r="D40" s="1" t="s">
        <v>544</v>
      </c>
    </row>
    <row r="41" spans="3:17">
      <c r="C41" s="2" t="s">
        <v>593</v>
      </c>
    </row>
    <row r="42" spans="3:17" ht="21.95" customHeight="1">
      <c r="D42" s="435" t="s">
        <v>545</v>
      </c>
      <c r="E42" s="435"/>
      <c r="F42" s="435"/>
      <c r="G42" s="435"/>
      <c r="H42" s="435"/>
      <c r="I42" s="435"/>
      <c r="J42" s="47"/>
      <c r="K42" s="47"/>
    </row>
    <row r="43" spans="3:17">
      <c r="D43" s="1" t="s">
        <v>546</v>
      </c>
    </row>
    <row r="44" spans="3:17">
      <c r="D44" s="1" t="s">
        <v>547</v>
      </c>
    </row>
    <row r="45" spans="3:17">
      <c r="C45" s="2" t="s">
        <v>594</v>
      </c>
    </row>
    <row r="46" spans="3:17" ht="21.95" customHeight="1">
      <c r="D46" s="435" t="s">
        <v>548</v>
      </c>
      <c r="E46" s="435"/>
      <c r="F46" s="435"/>
      <c r="G46" s="435"/>
      <c r="H46" s="435"/>
      <c r="I46" s="435"/>
      <c r="J46" s="435"/>
      <c r="K46" s="47"/>
    </row>
    <row r="47" spans="3:17">
      <c r="D47" s="1" t="s">
        <v>549</v>
      </c>
    </row>
    <row r="48" spans="3:17">
      <c r="D48" s="1" t="s">
        <v>550</v>
      </c>
    </row>
    <row r="49" spans="1:14">
      <c r="C49" s="2" t="s">
        <v>595</v>
      </c>
    </row>
    <row r="50" spans="1:14">
      <c r="D50" s="1" t="s">
        <v>551</v>
      </c>
    </row>
    <row r="51" spans="1:14">
      <c r="D51" s="1" t="s">
        <v>552</v>
      </c>
    </row>
    <row r="52" spans="1:14">
      <c r="D52" s="1" t="s">
        <v>553</v>
      </c>
    </row>
    <row r="53" spans="1:14">
      <c r="D53" s="1" t="s">
        <v>554</v>
      </c>
    </row>
    <row r="54" spans="1:14">
      <c r="B54" s="2" t="s">
        <v>368</v>
      </c>
      <c r="C54" s="2"/>
    </row>
    <row r="55" spans="1:14">
      <c r="C55" s="133" t="s">
        <v>1151</v>
      </c>
    </row>
    <row r="56" spans="1:14">
      <c r="A56" s="62" t="s">
        <v>1152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</row>
    <row r="57" spans="1:14">
      <c r="A57" s="133" t="s">
        <v>1153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</row>
    <row r="58" spans="1:14">
      <c r="A58" s="62" t="s">
        <v>1154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1:14">
      <c r="A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1:14">
      <c r="A60" s="4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1:14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1:14">
      <c r="A62" s="48"/>
      <c r="B62" s="71" t="s">
        <v>510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</row>
    <row r="63" spans="1:14">
      <c r="A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</row>
    <row r="64" spans="1:14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</row>
    <row r="65" spans="1:14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</row>
    <row r="66" spans="1:14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</row>
  </sheetData>
  <mergeCells count="7">
    <mergeCell ref="A3:K3"/>
    <mergeCell ref="D39:I39"/>
    <mergeCell ref="D42:I42"/>
    <mergeCell ref="D46:J46"/>
    <mergeCell ref="L33:Q33"/>
    <mergeCell ref="L35:Q35"/>
    <mergeCell ref="L36:Q36"/>
  </mergeCells>
  <pageMargins left="1.01" right="0.7" top="0.91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01"/>
  <sheetViews>
    <sheetView topLeftCell="A31" zoomScale="110" zoomScaleNormal="110" workbookViewId="0">
      <selection activeCell="D9" sqref="D9"/>
    </sheetView>
  </sheetViews>
  <sheetFormatPr defaultRowHeight="21.95" customHeight="1"/>
  <cols>
    <col min="1" max="1" width="3.875" style="1" customWidth="1"/>
    <col min="2" max="2" width="4.375" style="1" customWidth="1"/>
    <col min="3" max="3" width="4.125" style="1" customWidth="1"/>
    <col min="4" max="4" width="8.5" style="1" customWidth="1"/>
    <col min="5" max="6" width="9" style="1"/>
    <col min="7" max="7" width="9" style="1" customWidth="1"/>
    <col min="8" max="16384" width="9" style="1"/>
  </cols>
  <sheetData>
    <row r="1" spans="1:11" ht="21.95" customHeight="1">
      <c r="B1" s="2" t="s">
        <v>233</v>
      </c>
      <c r="C1" s="2"/>
    </row>
    <row r="2" spans="1:11" ht="21.95" customHeight="1">
      <c r="B2" s="132" t="s">
        <v>1155</v>
      </c>
    </row>
    <row r="3" spans="1:11" ht="21.95" customHeight="1">
      <c r="C3" s="37" t="s">
        <v>1156</v>
      </c>
    </row>
    <row r="4" spans="1:11" ht="21.95" customHeight="1">
      <c r="A4" s="453" t="s">
        <v>234</v>
      </c>
      <c r="B4" s="453"/>
      <c r="C4" s="453"/>
      <c r="D4" s="453"/>
      <c r="E4" s="453"/>
      <c r="F4" s="453"/>
      <c r="G4" s="453" t="s">
        <v>235</v>
      </c>
      <c r="H4" s="453"/>
      <c r="I4" s="453"/>
      <c r="J4" s="453"/>
      <c r="K4" s="453"/>
    </row>
    <row r="5" spans="1:11" ht="21.95" customHeight="1">
      <c r="A5" s="454" t="s">
        <v>236</v>
      </c>
      <c r="B5" s="455"/>
      <c r="C5" s="455"/>
      <c r="D5" s="455"/>
      <c r="E5" s="455"/>
      <c r="F5" s="455"/>
      <c r="G5" s="454" t="s">
        <v>240</v>
      </c>
      <c r="H5" s="455"/>
      <c r="I5" s="455"/>
      <c r="J5" s="455"/>
      <c r="K5" s="456"/>
    </row>
    <row r="6" spans="1:11" ht="21.95" customHeight="1">
      <c r="A6" s="442" t="s">
        <v>237</v>
      </c>
      <c r="B6" s="443"/>
      <c r="C6" s="443"/>
      <c r="D6" s="443"/>
      <c r="E6" s="443"/>
      <c r="F6" s="443"/>
      <c r="G6" s="442" t="s">
        <v>241</v>
      </c>
      <c r="H6" s="443"/>
      <c r="I6" s="443"/>
      <c r="J6" s="443"/>
      <c r="K6" s="444"/>
    </row>
    <row r="7" spans="1:11" ht="21.95" customHeight="1">
      <c r="A7" s="442" t="s">
        <v>238</v>
      </c>
      <c r="B7" s="443"/>
      <c r="C7" s="443"/>
      <c r="D7" s="443"/>
      <c r="E7" s="443"/>
      <c r="F7" s="443"/>
      <c r="G7" s="442" t="s">
        <v>242</v>
      </c>
      <c r="H7" s="443"/>
      <c r="I7" s="443"/>
      <c r="J7" s="443"/>
      <c r="K7" s="444"/>
    </row>
    <row r="8" spans="1:11" ht="21.95" customHeight="1">
      <c r="A8" s="461" t="s">
        <v>239</v>
      </c>
      <c r="B8" s="462"/>
      <c r="C8" s="462"/>
      <c r="D8" s="462"/>
      <c r="E8" s="462"/>
      <c r="F8" s="462"/>
      <c r="G8" s="461" t="s">
        <v>243</v>
      </c>
      <c r="H8" s="462"/>
      <c r="I8" s="462"/>
      <c r="J8" s="462"/>
      <c r="K8" s="463"/>
    </row>
    <row r="9" spans="1:11" ht="18" customHeight="1"/>
    <row r="10" spans="1:11" ht="21.95" customHeight="1">
      <c r="A10" s="448" t="s">
        <v>244</v>
      </c>
      <c r="B10" s="448"/>
      <c r="C10" s="448"/>
      <c r="D10" s="448"/>
      <c r="E10" s="448"/>
      <c r="F10" s="448"/>
      <c r="G10" s="448" t="s">
        <v>245</v>
      </c>
      <c r="H10" s="448"/>
      <c r="I10" s="448"/>
      <c r="J10" s="448"/>
      <c r="K10" s="448"/>
    </row>
    <row r="11" spans="1:11" ht="21.95" customHeight="1">
      <c r="A11" s="460" t="s">
        <v>246</v>
      </c>
      <c r="B11" s="450"/>
      <c r="C11" s="450"/>
      <c r="D11" s="450"/>
      <c r="E11" s="450"/>
      <c r="F11" s="451"/>
      <c r="G11" s="460" t="s">
        <v>248</v>
      </c>
      <c r="H11" s="450"/>
      <c r="I11" s="450"/>
      <c r="J11" s="450"/>
      <c r="K11" s="451"/>
    </row>
    <row r="12" spans="1:11" ht="21.95" customHeight="1">
      <c r="A12" s="439" t="s">
        <v>247</v>
      </c>
      <c r="B12" s="440"/>
      <c r="C12" s="440"/>
      <c r="D12" s="440"/>
      <c r="E12" s="440"/>
      <c r="F12" s="441"/>
      <c r="G12" s="439" t="s">
        <v>249</v>
      </c>
      <c r="H12" s="440"/>
      <c r="I12" s="440"/>
      <c r="J12" s="440"/>
      <c r="K12" s="441"/>
    </row>
    <row r="13" spans="1:11" ht="16.5" customHeight="1"/>
    <row r="14" spans="1:11" ht="21.95" customHeight="1">
      <c r="C14" s="37" t="s">
        <v>1158</v>
      </c>
    </row>
    <row r="15" spans="1:11" ht="21.95" customHeight="1">
      <c r="A15" s="453" t="s">
        <v>234</v>
      </c>
      <c r="B15" s="453"/>
      <c r="C15" s="453"/>
      <c r="D15" s="453"/>
      <c r="E15" s="453"/>
      <c r="F15" s="453"/>
      <c r="G15" s="453" t="s">
        <v>235</v>
      </c>
      <c r="H15" s="453"/>
      <c r="I15" s="453"/>
      <c r="J15" s="453"/>
      <c r="K15" s="453"/>
    </row>
    <row r="16" spans="1:11" ht="21.95" customHeight="1">
      <c r="A16" s="454" t="s">
        <v>250</v>
      </c>
      <c r="B16" s="455"/>
      <c r="C16" s="455"/>
      <c r="D16" s="455"/>
      <c r="E16" s="455"/>
      <c r="F16" s="456"/>
      <c r="G16" s="454" t="s">
        <v>254</v>
      </c>
      <c r="H16" s="455"/>
      <c r="I16" s="455"/>
      <c r="J16" s="455"/>
      <c r="K16" s="456"/>
    </row>
    <row r="17" spans="1:11" ht="21.95" customHeight="1">
      <c r="A17" s="442" t="s">
        <v>251</v>
      </c>
      <c r="B17" s="443"/>
      <c r="C17" s="443"/>
      <c r="D17" s="443"/>
      <c r="E17" s="443"/>
      <c r="F17" s="444"/>
      <c r="G17" s="442" t="s">
        <v>255</v>
      </c>
      <c r="H17" s="443"/>
      <c r="I17" s="443"/>
      <c r="J17" s="443"/>
      <c r="K17" s="444"/>
    </row>
    <row r="18" spans="1:11" ht="21.95" customHeight="1">
      <c r="A18" s="442" t="s">
        <v>252</v>
      </c>
      <c r="B18" s="443"/>
      <c r="C18" s="443"/>
      <c r="D18" s="443"/>
      <c r="E18" s="443"/>
      <c r="F18" s="444"/>
      <c r="G18" s="442"/>
      <c r="H18" s="443"/>
      <c r="I18" s="443"/>
      <c r="J18" s="443"/>
      <c r="K18" s="444"/>
    </row>
    <row r="19" spans="1:11" ht="21.95" customHeight="1">
      <c r="A19" s="461" t="s">
        <v>253</v>
      </c>
      <c r="B19" s="462"/>
      <c r="C19" s="462"/>
      <c r="D19" s="462"/>
      <c r="E19" s="462"/>
      <c r="F19" s="463"/>
      <c r="G19" s="461"/>
      <c r="H19" s="462"/>
      <c r="I19" s="462"/>
      <c r="J19" s="462"/>
      <c r="K19" s="463"/>
    </row>
    <row r="20" spans="1:11" ht="16.5" customHeight="1"/>
    <row r="21" spans="1:11" ht="21.95" customHeight="1">
      <c r="A21" s="448" t="s">
        <v>244</v>
      </c>
      <c r="B21" s="448"/>
      <c r="C21" s="448"/>
      <c r="D21" s="448"/>
      <c r="E21" s="448"/>
      <c r="F21" s="448"/>
      <c r="G21" s="448" t="s">
        <v>245</v>
      </c>
      <c r="H21" s="448"/>
      <c r="I21" s="448"/>
      <c r="J21" s="448"/>
      <c r="K21" s="448"/>
    </row>
    <row r="22" spans="1:11" ht="21.95" customHeight="1">
      <c r="A22" s="460" t="s">
        <v>275</v>
      </c>
      <c r="B22" s="450"/>
      <c r="C22" s="450"/>
      <c r="D22" s="450"/>
      <c r="E22" s="450"/>
      <c r="F22" s="451"/>
      <c r="G22" s="460" t="s">
        <v>256</v>
      </c>
      <c r="H22" s="450"/>
      <c r="I22" s="450"/>
      <c r="J22" s="450"/>
      <c r="K22" s="451"/>
    </row>
    <row r="23" spans="1:11" ht="21.95" customHeight="1">
      <c r="A23" s="445" t="s">
        <v>276</v>
      </c>
      <c r="B23" s="446"/>
      <c r="C23" s="446"/>
      <c r="D23" s="446"/>
      <c r="E23" s="446"/>
      <c r="F23" s="447"/>
      <c r="G23" s="464"/>
      <c r="H23" s="465"/>
      <c r="I23" s="465"/>
      <c r="J23" s="465"/>
      <c r="K23" s="466"/>
    </row>
    <row r="24" spans="1:11" ht="21.95" customHeight="1">
      <c r="A24" s="439"/>
      <c r="B24" s="440"/>
      <c r="C24" s="440"/>
      <c r="D24" s="440"/>
      <c r="E24" s="440"/>
      <c r="F24" s="441"/>
      <c r="G24" s="439"/>
      <c r="H24" s="440"/>
      <c r="I24" s="440"/>
      <c r="J24" s="440"/>
      <c r="K24" s="441"/>
    </row>
    <row r="26" spans="1:11" ht="21.95" customHeight="1">
      <c r="C26" s="37" t="s">
        <v>1157</v>
      </c>
    </row>
    <row r="27" spans="1:11" ht="21.95" customHeight="1">
      <c r="A27" s="453" t="s">
        <v>234</v>
      </c>
      <c r="B27" s="453"/>
      <c r="C27" s="453"/>
      <c r="D27" s="453"/>
      <c r="E27" s="453"/>
      <c r="F27" s="453"/>
      <c r="G27" s="453" t="s">
        <v>235</v>
      </c>
      <c r="H27" s="453"/>
      <c r="I27" s="453"/>
      <c r="J27" s="453"/>
      <c r="K27" s="453"/>
    </row>
    <row r="28" spans="1:11" ht="21.95" customHeight="1">
      <c r="A28" s="454" t="s">
        <v>257</v>
      </c>
      <c r="B28" s="455"/>
      <c r="C28" s="455"/>
      <c r="D28" s="455"/>
      <c r="E28" s="455"/>
      <c r="F28" s="456"/>
      <c r="G28" s="454" t="s">
        <v>259</v>
      </c>
      <c r="H28" s="455"/>
      <c r="I28" s="455"/>
      <c r="J28" s="455"/>
      <c r="K28" s="456"/>
    </row>
    <row r="29" spans="1:11" ht="21.95" customHeight="1">
      <c r="A29" s="442" t="s">
        <v>258</v>
      </c>
      <c r="B29" s="443"/>
      <c r="C29" s="443"/>
      <c r="D29" s="443"/>
      <c r="E29" s="443"/>
      <c r="F29" s="444"/>
      <c r="G29" s="442" t="s">
        <v>260</v>
      </c>
      <c r="H29" s="443"/>
      <c r="I29" s="443"/>
      <c r="J29" s="443"/>
      <c r="K29" s="444"/>
    </row>
    <row r="30" spans="1:11" ht="21.95" customHeight="1">
      <c r="A30" s="442" t="s">
        <v>277</v>
      </c>
      <c r="B30" s="443"/>
      <c r="C30" s="443"/>
      <c r="D30" s="443"/>
      <c r="E30" s="443"/>
      <c r="F30" s="444"/>
      <c r="G30" s="457"/>
      <c r="H30" s="458"/>
      <c r="I30" s="458"/>
      <c r="J30" s="458"/>
      <c r="K30" s="459"/>
    </row>
    <row r="31" spans="1:11" ht="21.95" customHeight="1">
      <c r="A31" s="461" t="s">
        <v>278</v>
      </c>
      <c r="B31" s="462"/>
      <c r="C31" s="462"/>
      <c r="D31" s="462"/>
      <c r="E31" s="462"/>
      <c r="F31" s="463"/>
      <c r="G31" s="461"/>
      <c r="H31" s="462"/>
      <c r="I31" s="462"/>
      <c r="J31" s="462"/>
      <c r="K31" s="463"/>
    </row>
    <row r="33" spans="1:11" ht="21.95" customHeight="1">
      <c r="A33" s="448" t="s">
        <v>244</v>
      </c>
      <c r="B33" s="448"/>
      <c r="C33" s="448"/>
      <c r="D33" s="448"/>
      <c r="E33" s="448"/>
      <c r="F33" s="448"/>
      <c r="G33" s="448" t="s">
        <v>245</v>
      </c>
      <c r="H33" s="448"/>
      <c r="I33" s="448"/>
      <c r="J33" s="448"/>
      <c r="K33" s="448"/>
    </row>
    <row r="34" spans="1:11" ht="21.95" customHeight="1">
      <c r="A34" s="460" t="s">
        <v>261</v>
      </c>
      <c r="B34" s="450"/>
      <c r="C34" s="450"/>
      <c r="D34" s="450"/>
      <c r="E34" s="450"/>
      <c r="F34" s="451"/>
      <c r="G34" s="460" t="s">
        <v>279</v>
      </c>
      <c r="H34" s="450"/>
      <c r="I34" s="450"/>
      <c r="J34" s="450"/>
      <c r="K34" s="451"/>
    </row>
    <row r="35" spans="1:11" ht="21.95" customHeight="1">
      <c r="A35" s="445"/>
      <c r="B35" s="446"/>
      <c r="C35" s="446"/>
      <c r="D35" s="446"/>
      <c r="E35" s="446"/>
      <c r="F35" s="447"/>
      <c r="G35" s="445" t="s">
        <v>280</v>
      </c>
      <c r="H35" s="446"/>
      <c r="I35" s="446"/>
      <c r="J35" s="446"/>
      <c r="K35" s="447"/>
    </row>
    <row r="36" spans="1:11" ht="21.95" customHeight="1">
      <c r="A36" s="439"/>
      <c r="B36" s="440"/>
      <c r="C36" s="440"/>
      <c r="D36" s="440"/>
      <c r="E36" s="440"/>
      <c r="F36" s="441"/>
      <c r="G36" s="439"/>
      <c r="H36" s="440"/>
      <c r="I36" s="440"/>
      <c r="J36" s="440"/>
      <c r="K36" s="441"/>
    </row>
    <row r="38" spans="1:11" ht="21.95" customHeight="1">
      <c r="C38" s="37" t="s">
        <v>289</v>
      </c>
    </row>
    <row r="39" spans="1:11" ht="21.95" customHeight="1">
      <c r="A39" s="453" t="s">
        <v>234</v>
      </c>
      <c r="B39" s="453"/>
      <c r="C39" s="453"/>
      <c r="D39" s="453"/>
      <c r="E39" s="453"/>
      <c r="F39" s="453"/>
      <c r="G39" s="453" t="s">
        <v>235</v>
      </c>
      <c r="H39" s="453"/>
      <c r="I39" s="453"/>
      <c r="J39" s="453"/>
      <c r="K39" s="453"/>
    </row>
    <row r="40" spans="1:11" ht="21.95" customHeight="1">
      <c r="A40" s="454" t="s">
        <v>281</v>
      </c>
      <c r="B40" s="455"/>
      <c r="C40" s="455"/>
      <c r="D40" s="455"/>
      <c r="E40" s="455"/>
      <c r="F40" s="455"/>
      <c r="G40" s="454" t="s">
        <v>285</v>
      </c>
      <c r="H40" s="455"/>
      <c r="I40" s="455"/>
      <c r="J40" s="455"/>
      <c r="K40" s="456"/>
    </row>
    <row r="41" spans="1:11" ht="21.95" customHeight="1">
      <c r="A41" s="442" t="s">
        <v>282</v>
      </c>
      <c r="B41" s="443"/>
      <c r="C41" s="443"/>
      <c r="D41" s="443"/>
      <c r="E41" s="443"/>
      <c r="F41" s="443"/>
      <c r="G41" s="442" t="s">
        <v>286</v>
      </c>
      <c r="H41" s="443"/>
      <c r="I41" s="443"/>
      <c r="J41" s="443"/>
      <c r="K41" s="444"/>
    </row>
    <row r="42" spans="1:11" ht="21.95" customHeight="1">
      <c r="A42" s="442" t="s">
        <v>283</v>
      </c>
      <c r="B42" s="443"/>
      <c r="C42" s="443"/>
      <c r="D42" s="443"/>
      <c r="E42" s="443"/>
      <c r="F42" s="443"/>
      <c r="G42" s="442" t="s">
        <v>263</v>
      </c>
      <c r="H42" s="443"/>
      <c r="I42" s="443"/>
      <c r="J42" s="443"/>
      <c r="K42" s="444"/>
    </row>
    <row r="43" spans="1:11" ht="21.95" customHeight="1">
      <c r="A43" s="442" t="s">
        <v>284</v>
      </c>
      <c r="B43" s="443"/>
      <c r="C43" s="443"/>
      <c r="D43" s="443"/>
      <c r="E43" s="443"/>
      <c r="F43" s="443"/>
      <c r="G43" s="442"/>
      <c r="H43" s="443"/>
      <c r="I43" s="443"/>
      <c r="J43" s="443"/>
      <c r="K43" s="444"/>
    </row>
    <row r="44" spans="1:11" ht="21.95" customHeight="1">
      <c r="A44" s="42" t="s">
        <v>262</v>
      </c>
      <c r="B44" s="43"/>
      <c r="C44" s="43"/>
      <c r="D44" s="43"/>
      <c r="E44" s="43"/>
      <c r="F44" s="43"/>
      <c r="G44" s="42"/>
      <c r="H44" s="43"/>
      <c r="I44" s="43"/>
      <c r="J44" s="43"/>
      <c r="K44" s="44"/>
    </row>
    <row r="46" spans="1:11" ht="21.95" customHeight="1">
      <c r="A46" s="448" t="s">
        <v>244</v>
      </c>
      <c r="B46" s="448"/>
      <c r="C46" s="448"/>
      <c r="D46" s="448"/>
      <c r="E46" s="448"/>
      <c r="F46" s="448"/>
      <c r="G46" s="448" t="s">
        <v>245</v>
      </c>
      <c r="H46" s="448"/>
      <c r="I46" s="448"/>
      <c r="J46" s="448"/>
      <c r="K46" s="448"/>
    </row>
    <row r="47" spans="1:11" ht="21.95" customHeight="1">
      <c r="A47" s="449" t="s">
        <v>287</v>
      </c>
      <c r="B47" s="450"/>
      <c r="C47" s="450"/>
      <c r="D47" s="450"/>
      <c r="E47" s="450"/>
      <c r="F47" s="451"/>
      <c r="G47" s="449" t="s">
        <v>288</v>
      </c>
      <c r="H47" s="450"/>
      <c r="I47" s="450"/>
      <c r="J47" s="450"/>
      <c r="K47" s="451"/>
    </row>
    <row r="48" spans="1:11" ht="21.95" customHeight="1">
      <c r="A48" s="452" t="s">
        <v>264</v>
      </c>
      <c r="B48" s="446"/>
      <c r="C48" s="446"/>
      <c r="D48" s="446"/>
      <c r="E48" s="446"/>
      <c r="F48" s="447"/>
      <c r="G48" s="442" t="s">
        <v>291</v>
      </c>
      <c r="H48" s="443"/>
      <c r="I48" s="443"/>
      <c r="J48" s="443"/>
      <c r="K48" s="444"/>
    </row>
    <row r="49" spans="1:11" ht="21.95" customHeight="1">
      <c r="A49" s="439" t="s">
        <v>265</v>
      </c>
      <c r="B49" s="440"/>
      <c r="C49" s="440"/>
      <c r="D49" s="440"/>
      <c r="E49" s="440"/>
      <c r="F49" s="441"/>
      <c r="G49" s="439" t="s">
        <v>266</v>
      </c>
      <c r="H49" s="440"/>
      <c r="I49" s="440"/>
      <c r="J49" s="440"/>
      <c r="K49" s="441"/>
    </row>
    <row r="51" spans="1:11" ht="21.95" customHeight="1">
      <c r="C51" s="37" t="s">
        <v>290</v>
      </c>
    </row>
    <row r="52" spans="1:11" ht="21.95" customHeight="1">
      <c r="A52" s="453" t="s">
        <v>234</v>
      </c>
      <c r="B52" s="453"/>
      <c r="C52" s="453"/>
      <c r="D52" s="453"/>
      <c r="E52" s="453"/>
      <c r="F52" s="453"/>
      <c r="G52" s="453" t="s">
        <v>235</v>
      </c>
      <c r="H52" s="453"/>
      <c r="I52" s="453"/>
      <c r="J52" s="453"/>
      <c r="K52" s="453"/>
    </row>
    <row r="53" spans="1:11" ht="21.95" customHeight="1">
      <c r="A53" s="454" t="s">
        <v>267</v>
      </c>
      <c r="B53" s="455"/>
      <c r="C53" s="455"/>
      <c r="D53" s="455"/>
      <c r="E53" s="455"/>
      <c r="F53" s="456"/>
      <c r="G53" s="455" t="s">
        <v>292</v>
      </c>
      <c r="H53" s="455"/>
      <c r="I53" s="455"/>
      <c r="J53" s="455"/>
      <c r="K53" s="456"/>
    </row>
    <row r="54" spans="1:11" ht="21.95" customHeight="1">
      <c r="A54" s="442" t="s">
        <v>268</v>
      </c>
      <c r="B54" s="443"/>
      <c r="C54" s="443"/>
      <c r="D54" s="443"/>
      <c r="E54" s="443"/>
      <c r="F54" s="444"/>
      <c r="G54" s="443" t="s">
        <v>272</v>
      </c>
      <c r="H54" s="443"/>
      <c r="I54" s="443"/>
      <c r="J54" s="443"/>
      <c r="K54" s="444"/>
    </row>
    <row r="55" spans="1:11" ht="21.95" customHeight="1">
      <c r="A55" s="442" t="s">
        <v>269</v>
      </c>
      <c r="B55" s="443"/>
      <c r="C55" s="443"/>
      <c r="D55" s="443"/>
      <c r="E55" s="443"/>
      <c r="F55" s="444"/>
      <c r="G55" s="443"/>
      <c r="H55" s="443"/>
      <c r="I55" s="443"/>
      <c r="J55" s="443"/>
      <c r="K55" s="444"/>
    </row>
    <row r="56" spans="1:11" ht="21.95" customHeight="1">
      <c r="A56" s="442" t="s">
        <v>270</v>
      </c>
      <c r="B56" s="443"/>
      <c r="C56" s="443"/>
      <c r="D56" s="443"/>
      <c r="E56" s="443"/>
      <c r="F56" s="444"/>
      <c r="G56" s="443"/>
      <c r="H56" s="443"/>
      <c r="I56" s="443"/>
      <c r="J56" s="443"/>
      <c r="K56" s="444"/>
    </row>
    <row r="57" spans="1:11" ht="21.95" customHeight="1">
      <c r="A57" s="442" t="s">
        <v>271</v>
      </c>
      <c r="B57" s="443"/>
      <c r="C57" s="443"/>
      <c r="D57" s="443"/>
      <c r="E57" s="443"/>
      <c r="F57" s="444"/>
      <c r="G57" s="234"/>
      <c r="H57" s="41"/>
      <c r="I57" s="41"/>
      <c r="J57" s="41"/>
      <c r="K57" s="45"/>
    </row>
    <row r="58" spans="1:11" s="133" customFormat="1" ht="21.95" customHeight="1">
      <c r="A58" s="445" t="s">
        <v>1159</v>
      </c>
      <c r="B58" s="446"/>
      <c r="C58" s="446"/>
      <c r="D58" s="446"/>
      <c r="E58" s="446"/>
      <c r="F58" s="447"/>
      <c r="G58" s="234"/>
      <c r="H58" s="234"/>
      <c r="I58" s="234"/>
      <c r="J58" s="234"/>
      <c r="K58" s="235"/>
    </row>
    <row r="59" spans="1:11" ht="21.95" customHeight="1">
      <c r="A59" s="146" t="s">
        <v>523</v>
      </c>
      <c r="B59" s="144"/>
      <c r="C59" s="144"/>
      <c r="D59" s="144"/>
      <c r="E59" s="144"/>
      <c r="F59" s="147"/>
      <c r="G59" s="144"/>
      <c r="H59" s="43"/>
      <c r="I59" s="43"/>
      <c r="J59" s="43"/>
      <c r="K59" s="44"/>
    </row>
    <row r="61" spans="1:11" ht="21.95" customHeight="1">
      <c r="A61" s="448" t="s">
        <v>244</v>
      </c>
      <c r="B61" s="448"/>
      <c r="C61" s="448"/>
      <c r="D61" s="448"/>
      <c r="E61" s="448"/>
      <c r="F61" s="448"/>
      <c r="G61" s="448" t="s">
        <v>245</v>
      </c>
      <c r="H61" s="448"/>
      <c r="I61" s="448"/>
      <c r="J61" s="448"/>
      <c r="K61" s="448"/>
    </row>
    <row r="62" spans="1:11" ht="21.95" customHeight="1">
      <c r="A62" s="449" t="s">
        <v>273</v>
      </c>
      <c r="B62" s="450"/>
      <c r="C62" s="450"/>
      <c r="D62" s="450"/>
      <c r="E62" s="450"/>
      <c r="F62" s="451"/>
      <c r="G62" s="449" t="s">
        <v>294</v>
      </c>
      <c r="H62" s="450"/>
      <c r="I62" s="450"/>
      <c r="J62" s="450"/>
      <c r="K62" s="451"/>
    </row>
    <row r="63" spans="1:11" ht="21.95" customHeight="1">
      <c r="A63" s="452" t="s">
        <v>293</v>
      </c>
      <c r="B63" s="446"/>
      <c r="C63" s="446"/>
      <c r="D63" s="446"/>
      <c r="E63" s="446"/>
      <c r="F63" s="447"/>
      <c r="G63" s="452" t="s">
        <v>274</v>
      </c>
      <c r="H63" s="446"/>
      <c r="I63" s="446"/>
      <c r="J63" s="446"/>
      <c r="K63" s="447"/>
    </row>
    <row r="64" spans="1:11" ht="21.95" customHeight="1">
      <c r="A64" s="439"/>
      <c r="B64" s="440"/>
      <c r="C64" s="440"/>
      <c r="D64" s="440"/>
      <c r="E64" s="440"/>
      <c r="F64" s="441"/>
      <c r="G64" s="439"/>
      <c r="H64" s="440"/>
      <c r="I64" s="440"/>
      <c r="J64" s="440"/>
      <c r="K64" s="441"/>
    </row>
    <row r="73" spans="2:3" ht="21.95" customHeight="1">
      <c r="B73" s="2"/>
      <c r="C73" s="2"/>
    </row>
    <row r="74" spans="2:3" ht="21.95" customHeight="1">
      <c r="B74" s="2"/>
      <c r="C74" s="37"/>
    </row>
    <row r="75" spans="2:3" ht="21.95" customHeight="1">
      <c r="B75" s="2"/>
      <c r="C75" s="2"/>
    </row>
    <row r="76" spans="2:3" ht="21.95" customHeight="1">
      <c r="B76" s="2"/>
      <c r="C76" s="2"/>
    </row>
    <row r="81" spans="3:11" ht="21.95" customHeight="1">
      <c r="C81" s="2"/>
    </row>
    <row r="82" spans="3:11" ht="21.95" customHeight="1">
      <c r="C82" s="2"/>
    </row>
    <row r="83" spans="3:11" ht="21.95" customHeight="1">
      <c r="D83" s="435"/>
      <c r="E83" s="435"/>
      <c r="F83" s="435"/>
      <c r="G83" s="435"/>
      <c r="H83" s="435"/>
      <c r="I83" s="435"/>
      <c r="J83" s="435"/>
      <c r="K83" s="435"/>
    </row>
    <row r="87" spans="3:11" ht="21.95" customHeight="1">
      <c r="C87" s="2"/>
    </row>
    <row r="88" spans="3:11" ht="21.95" customHeight="1">
      <c r="C88" s="2"/>
    </row>
    <row r="94" spans="3:11" ht="21.95" customHeight="1">
      <c r="C94" s="2"/>
      <c r="D94" s="46"/>
      <c r="E94" s="46"/>
    </row>
    <row r="95" spans="3:11" ht="21.95" customHeight="1">
      <c r="C95" s="2"/>
    </row>
    <row r="99" spans="3:4" ht="21.95" customHeight="1">
      <c r="D99" s="46"/>
    </row>
    <row r="100" spans="3:4" ht="21.95" customHeight="1">
      <c r="C100" s="2"/>
    </row>
    <row r="101" spans="3:4" ht="21.95" customHeight="1">
      <c r="C101" s="2"/>
    </row>
  </sheetData>
  <mergeCells count="91">
    <mergeCell ref="G8:K8"/>
    <mergeCell ref="G7:K7"/>
    <mergeCell ref="G4:K4"/>
    <mergeCell ref="A10:F10"/>
    <mergeCell ref="G10:K10"/>
    <mergeCell ref="A7:F7"/>
    <mergeCell ref="A6:F6"/>
    <mergeCell ref="G6:K6"/>
    <mergeCell ref="G5:K5"/>
    <mergeCell ref="A4:F4"/>
    <mergeCell ref="A5:F5"/>
    <mergeCell ref="A8:F8"/>
    <mergeCell ref="G11:K11"/>
    <mergeCell ref="G12:K12"/>
    <mergeCell ref="A15:F15"/>
    <mergeCell ref="G15:K15"/>
    <mergeCell ref="A17:F17"/>
    <mergeCell ref="G17:K17"/>
    <mergeCell ref="A16:F16"/>
    <mergeCell ref="G16:K16"/>
    <mergeCell ref="A11:F11"/>
    <mergeCell ref="A12:F12"/>
    <mergeCell ref="A18:F18"/>
    <mergeCell ref="G18:K18"/>
    <mergeCell ref="A19:F19"/>
    <mergeCell ref="G19:K19"/>
    <mergeCell ref="A21:F21"/>
    <mergeCell ref="G21:K21"/>
    <mergeCell ref="A22:F22"/>
    <mergeCell ref="G22:K22"/>
    <mergeCell ref="A24:F24"/>
    <mergeCell ref="G24:K24"/>
    <mergeCell ref="A23:F23"/>
    <mergeCell ref="G23:K23"/>
    <mergeCell ref="A27:F27"/>
    <mergeCell ref="G27:K27"/>
    <mergeCell ref="A28:F28"/>
    <mergeCell ref="G28:K28"/>
    <mergeCell ref="A29:F29"/>
    <mergeCell ref="G29:K29"/>
    <mergeCell ref="A30:F30"/>
    <mergeCell ref="G30:K30"/>
    <mergeCell ref="A39:F39"/>
    <mergeCell ref="G39:K39"/>
    <mergeCell ref="A40:F40"/>
    <mergeCell ref="G40:K40"/>
    <mergeCell ref="A34:F34"/>
    <mergeCell ref="G34:K34"/>
    <mergeCell ref="A35:F35"/>
    <mergeCell ref="G35:K35"/>
    <mergeCell ref="A36:F36"/>
    <mergeCell ref="G36:K36"/>
    <mergeCell ref="A31:F31"/>
    <mergeCell ref="G31:K31"/>
    <mergeCell ref="A33:F33"/>
    <mergeCell ref="G33:K33"/>
    <mergeCell ref="A41:F41"/>
    <mergeCell ref="G41:K41"/>
    <mergeCell ref="A42:F42"/>
    <mergeCell ref="G42:K42"/>
    <mergeCell ref="A43:F43"/>
    <mergeCell ref="G43:K43"/>
    <mergeCell ref="A46:F46"/>
    <mergeCell ref="G46:K46"/>
    <mergeCell ref="A47:F47"/>
    <mergeCell ref="G47:K47"/>
    <mergeCell ref="A48:F48"/>
    <mergeCell ref="G48:K48"/>
    <mergeCell ref="A49:F49"/>
    <mergeCell ref="G49:K49"/>
    <mergeCell ref="A52:F52"/>
    <mergeCell ref="G52:K52"/>
    <mergeCell ref="A53:F53"/>
    <mergeCell ref="G53:K53"/>
    <mergeCell ref="A54:F54"/>
    <mergeCell ref="G54:K54"/>
    <mergeCell ref="A55:F55"/>
    <mergeCell ref="G55:K55"/>
    <mergeCell ref="A56:F56"/>
    <mergeCell ref="G56:K56"/>
    <mergeCell ref="A64:F64"/>
    <mergeCell ref="G64:K64"/>
    <mergeCell ref="A57:F57"/>
    <mergeCell ref="A58:F58"/>
    <mergeCell ref="D83:K83"/>
    <mergeCell ref="A61:F61"/>
    <mergeCell ref="G61:K61"/>
    <mergeCell ref="A62:F62"/>
    <mergeCell ref="G62:K62"/>
    <mergeCell ref="A63:F63"/>
    <mergeCell ref="G63:K63"/>
  </mergeCells>
  <pageMargins left="0.89" right="0.11811023622047245" top="0.55118110236220474" bottom="0.35433070866141736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I11" sqref="I11"/>
    </sheetView>
  </sheetViews>
  <sheetFormatPr defaultRowHeight="21"/>
  <cols>
    <col min="1" max="1" width="11.625" style="1" customWidth="1"/>
    <col min="2" max="2" width="12.375" style="1" customWidth="1"/>
    <col min="3" max="3" width="11.625" style="1" customWidth="1"/>
    <col min="4" max="4" width="11.125" style="1" customWidth="1"/>
    <col min="5" max="5" width="10.375" style="1" customWidth="1"/>
    <col min="6" max="6" width="6.625" style="1" customWidth="1"/>
    <col min="7" max="7" width="6.75" style="1" customWidth="1"/>
    <col min="8" max="9" width="6.25" style="1" customWidth="1"/>
    <col min="10" max="10" width="10.25" style="1" customWidth="1"/>
    <col min="11" max="11" width="9.75" style="1" customWidth="1"/>
    <col min="12" max="12" width="12.875" style="1" customWidth="1"/>
    <col min="13" max="16384" width="9" style="1"/>
  </cols>
  <sheetData>
    <row r="1" spans="1:18">
      <c r="N1" s="1" t="s">
        <v>498</v>
      </c>
    </row>
    <row r="2" spans="1:18">
      <c r="A2" s="2" t="s">
        <v>579</v>
      </c>
    </row>
    <row r="3" spans="1:18">
      <c r="A3" s="68" t="s">
        <v>499</v>
      </c>
      <c r="B3" s="65" t="s">
        <v>128</v>
      </c>
      <c r="C3" s="68" t="s">
        <v>128</v>
      </c>
      <c r="D3" s="65" t="s">
        <v>504</v>
      </c>
      <c r="E3" s="68" t="s">
        <v>399</v>
      </c>
      <c r="F3" s="467" t="s">
        <v>506</v>
      </c>
      <c r="G3" s="468"/>
      <c r="H3" s="468"/>
      <c r="I3" s="469"/>
      <c r="J3" s="65" t="s">
        <v>507</v>
      </c>
      <c r="K3" s="68" t="s">
        <v>505</v>
      </c>
      <c r="L3" s="65" t="s">
        <v>581</v>
      </c>
      <c r="M3" s="68" t="s">
        <v>400</v>
      </c>
      <c r="N3" s="68" t="s">
        <v>400</v>
      </c>
    </row>
    <row r="4" spans="1:18">
      <c r="A4" s="69" t="s">
        <v>128</v>
      </c>
      <c r="B4" s="53" t="s">
        <v>500</v>
      </c>
      <c r="C4" s="69" t="s">
        <v>502</v>
      </c>
      <c r="D4" s="53"/>
      <c r="E4" s="127" t="s">
        <v>580</v>
      </c>
      <c r="F4" s="68">
        <v>61</v>
      </c>
      <c r="G4" s="68">
        <v>62</v>
      </c>
      <c r="H4" s="68">
        <v>63</v>
      </c>
      <c r="I4" s="68">
        <v>64</v>
      </c>
      <c r="J4" s="53" t="s">
        <v>508</v>
      </c>
      <c r="K4" s="69"/>
      <c r="L4" s="53" t="s">
        <v>130</v>
      </c>
      <c r="M4" s="69" t="s">
        <v>405</v>
      </c>
      <c r="N4" s="69" t="s">
        <v>509</v>
      </c>
    </row>
    <row r="5" spans="1:18">
      <c r="A5" s="70" t="s">
        <v>501</v>
      </c>
      <c r="B5" s="67" t="s">
        <v>501</v>
      </c>
      <c r="C5" s="70" t="s">
        <v>503</v>
      </c>
      <c r="D5" s="67"/>
      <c r="E5" s="66" t="s">
        <v>130</v>
      </c>
      <c r="F5" s="70"/>
      <c r="G5" s="70"/>
      <c r="H5" s="70"/>
      <c r="I5" s="70"/>
      <c r="J5" s="67"/>
      <c r="K5" s="70"/>
      <c r="L5" s="67"/>
      <c r="M5" s="70" t="s">
        <v>406</v>
      </c>
      <c r="N5" s="70"/>
    </row>
    <row r="6" spans="1:18">
      <c r="A6" s="139" t="s">
        <v>1028</v>
      </c>
      <c r="B6" s="141" t="s">
        <v>1184</v>
      </c>
      <c r="C6" s="138" t="s">
        <v>535</v>
      </c>
      <c r="D6" s="1" t="s">
        <v>575</v>
      </c>
      <c r="E6" s="139" t="s">
        <v>571</v>
      </c>
      <c r="F6" s="1">
        <v>10</v>
      </c>
      <c r="G6" s="138">
        <v>20</v>
      </c>
      <c r="H6" s="1">
        <v>30</v>
      </c>
      <c r="I6" s="138">
        <v>40</v>
      </c>
      <c r="J6" s="141" t="s">
        <v>1190</v>
      </c>
      <c r="K6" s="138" t="s">
        <v>1170</v>
      </c>
      <c r="L6" s="133" t="s">
        <v>88</v>
      </c>
      <c r="M6" s="138" t="s">
        <v>572</v>
      </c>
      <c r="N6" s="138"/>
    </row>
    <row r="7" spans="1:18">
      <c r="A7" s="69" t="s">
        <v>1183</v>
      </c>
      <c r="B7" s="141" t="s">
        <v>1185</v>
      </c>
      <c r="C7" s="156" t="s">
        <v>596</v>
      </c>
      <c r="D7" s="1" t="s">
        <v>576</v>
      </c>
      <c r="E7" s="139" t="s">
        <v>523</v>
      </c>
      <c r="G7" s="138"/>
      <c r="I7" s="138"/>
      <c r="J7" s="141" t="s">
        <v>130</v>
      </c>
      <c r="K7" s="138" t="s">
        <v>753</v>
      </c>
      <c r="L7" s="133" t="s">
        <v>1191</v>
      </c>
      <c r="M7" s="138" t="s">
        <v>573</v>
      </c>
      <c r="N7" s="138"/>
    </row>
    <row r="8" spans="1:18">
      <c r="A8" s="138" t="s">
        <v>1175</v>
      </c>
      <c r="B8" s="141" t="s">
        <v>1186</v>
      </c>
      <c r="C8" s="138" t="s">
        <v>597</v>
      </c>
      <c r="D8" s="1" t="s">
        <v>577</v>
      </c>
      <c r="E8" s="139" t="s">
        <v>574</v>
      </c>
      <c r="G8" s="138"/>
      <c r="I8" s="138"/>
      <c r="K8" s="138" t="s">
        <v>568</v>
      </c>
      <c r="M8" s="138"/>
      <c r="N8" s="138"/>
    </row>
    <row r="9" spans="1:18">
      <c r="A9" s="138" t="s">
        <v>1176</v>
      </c>
      <c r="B9" s="141" t="s">
        <v>1187</v>
      </c>
      <c r="C9" s="138"/>
      <c r="D9" s="1" t="s">
        <v>578</v>
      </c>
      <c r="E9" s="138"/>
      <c r="G9" s="138"/>
      <c r="I9" s="138"/>
      <c r="K9" s="138" t="s">
        <v>1171</v>
      </c>
      <c r="M9" s="138"/>
      <c r="N9" s="138"/>
    </row>
    <row r="10" spans="1:18">
      <c r="A10" s="138" t="s">
        <v>1177</v>
      </c>
      <c r="B10" s="141" t="s">
        <v>1188</v>
      </c>
      <c r="C10" s="138"/>
      <c r="E10" s="138"/>
      <c r="G10" s="138"/>
      <c r="I10" s="138"/>
      <c r="K10" s="138" t="s">
        <v>1172</v>
      </c>
      <c r="M10" s="138"/>
      <c r="N10" s="138"/>
    </row>
    <row r="11" spans="1:18">
      <c r="A11" s="138" t="s">
        <v>1178</v>
      </c>
      <c r="B11" s="141" t="s">
        <v>1189</v>
      </c>
      <c r="C11" s="138"/>
      <c r="E11" s="138"/>
      <c r="G11" s="138"/>
      <c r="I11" s="138"/>
      <c r="K11" s="138" t="s">
        <v>1173</v>
      </c>
      <c r="M11" s="138"/>
      <c r="N11" s="138"/>
      <c r="R11" s="1">
        <f>57*4</f>
        <v>228</v>
      </c>
    </row>
    <row r="12" spans="1:18">
      <c r="A12" s="138" t="s">
        <v>1179</v>
      </c>
      <c r="C12" s="138"/>
      <c r="E12" s="138"/>
      <c r="G12" s="138"/>
      <c r="I12" s="138"/>
      <c r="K12" s="138" t="s">
        <v>1174</v>
      </c>
      <c r="M12" s="138"/>
      <c r="N12" s="138"/>
    </row>
    <row r="13" spans="1:18">
      <c r="A13" s="138" t="s">
        <v>1180</v>
      </c>
      <c r="C13" s="138"/>
      <c r="E13" s="138"/>
      <c r="G13" s="138"/>
      <c r="I13" s="138"/>
      <c r="K13" s="138"/>
      <c r="M13" s="138"/>
      <c r="N13" s="138"/>
    </row>
    <row r="14" spans="1:18">
      <c r="A14" s="138" t="s">
        <v>1181</v>
      </c>
      <c r="C14" s="138"/>
      <c r="E14" s="138"/>
      <c r="G14" s="138"/>
      <c r="I14" s="138"/>
      <c r="K14" s="138"/>
      <c r="M14" s="138"/>
      <c r="N14" s="138"/>
    </row>
    <row r="15" spans="1:18">
      <c r="A15" s="138" t="s">
        <v>1182</v>
      </c>
      <c r="C15" s="138"/>
      <c r="E15" s="138"/>
      <c r="G15" s="138"/>
      <c r="I15" s="138"/>
      <c r="K15" s="138"/>
      <c r="M15" s="138"/>
      <c r="N15" s="138"/>
    </row>
    <row r="16" spans="1:18">
      <c r="A16" s="138"/>
      <c r="C16" s="138"/>
      <c r="E16" s="138"/>
      <c r="G16" s="138"/>
      <c r="I16" s="138"/>
      <c r="K16" s="138"/>
      <c r="M16" s="138"/>
      <c r="N16" s="138"/>
    </row>
    <row r="17" spans="1:14">
      <c r="A17" s="138"/>
      <c r="C17" s="138"/>
      <c r="E17" s="138"/>
      <c r="G17" s="138"/>
      <c r="I17" s="138"/>
      <c r="K17" s="138"/>
      <c r="M17" s="138"/>
      <c r="N17" s="138"/>
    </row>
    <row r="18" spans="1:14">
      <c r="A18" s="138"/>
      <c r="C18" s="138"/>
      <c r="E18" s="138"/>
      <c r="G18" s="138"/>
      <c r="I18" s="138"/>
      <c r="K18" s="138"/>
      <c r="M18" s="138"/>
      <c r="N18" s="138"/>
    </row>
    <row r="19" spans="1:14">
      <c r="A19" s="138"/>
      <c r="C19" s="138"/>
      <c r="E19" s="138"/>
      <c r="G19" s="138"/>
      <c r="I19" s="138"/>
      <c r="K19" s="138"/>
      <c r="M19" s="138"/>
      <c r="N19" s="138"/>
    </row>
    <row r="20" spans="1:14">
      <c r="A20" s="138"/>
      <c r="C20" s="138"/>
      <c r="E20" s="138"/>
      <c r="G20" s="138"/>
      <c r="I20" s="138"/>
      <c r="K20" s="138"/>
      <c r="M20" s="138"/>
      <c r="N20" s="138"/>
    </row>
    <row r="21" spans="1:14">
      <c r="A21" s="138"/>
      <c r="C21" s="138"/>
      <c r="E21" s="138"/>
      <c r="G21" s="138"/>
      <c r="I21" s="138"/>
      <c r="K21" s="138"/>
      <c r="M21" s="138"/>
      <c r="N21" s="138"/>
    </row>
  </sheetData>
  <mergeCells count="1">
    <mergeCell ref="F3:I3"/>
  </mergeCells>
  <pageMargins left="0.11811023622047245" right="0.11811023622047245" top="0.74803149606299213" bottom="0.55118110236220474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35"/>
  <sheetViews>
    <sheetView topLeftCell="A22" workbookViewId="0">
      <selection activeCell="B37" sqref="B37"/>
    </sheetView>
  </sheetViews>
  <sheetFormatPr defaultRowHeight="21"/>
  <cols>
    <col min="1" max="1" width="4.375" style="1" customWidth="1"/>
    <col min="2" max="2" width="27.375" style="1" customWidth="1"/>
    <col min="3" max="3" width="23.625" style="1" customWidth="1"/>
    <col min="4" max="4" width="33.5" style="1" customWidth="1"/>
    <col min="5" max="5" width="22.375" style="1" customWidth="1"/>
    <col min="6" max="6" width="18.125" style="1" customWidth="1"/>
    <col min="7" max="13" width="9" style="1"/>
    <col min="14" max="15" width="4.125" style="1" customWidth="1"/>
    <col min="16" max="16" width="4" style="1" customWidth="1"/>
    <col min="17" max="17" width="4.5" style="1" customWidth="1"/>
    <col min="18" max="16384" width="9" style="1"/>
  </cols>
  <sheetData>
    <row r="1" spans="1:23">
      <c r="A1" s="470" t="s">
        <v>393</v>
      </c>
      <c r="B1" s="470"/>
      <c r="C1" s="470"/>
      <c r="D1" s="470"/>
      <c r="E1" s="470"/>
      <c r="F1" s="470"/>
    </row>
    <row r="2" spans="1:23">
      <c r="A2" s="470" t="s">
        <v>394</v>
      </c>
      <c r="B2" s="470"/>
      <c r="C2" s="470"/>
      <c r="D2" s="470"/>
      <c r="E2" s="470"/>
      <c r="F2" s="470"/>
    </row>
    <row r="3" spans="1:23">
      <c r="B3" s="132" t="s">
        <v>804</v>
      </c>
      <c r="N3" s="2" t="s">
        <v>395</v>
      </c>
    </row>
    <row r="4" spans="1:23">
      <c r="A4" s="56" t="s">
        <v>397</v>
      </c>
      <c r="B4" s="56" t="s">
        <v>128</v>
      </c>
      <c r="C4" s="56" t="s">
        <v>582</v>
      </c>
      <c r="D4" s="130" t="s">
        <v>90</v>
      </c>
      <c r="E4" s="130" t="s">
        <v>400</v>
      </c>
      <c r="F4" s="130" t="s">
        <v>400</v>
      </c>
      <c r="O4" s="2" t="s">
        <v>401</v>
      </c>
    </row>
    <row r="5" spans="1:23">
      <c r="A5" s="55"/>
      <c r="B5" s="55"/>
      <c r="C5" s="55"/>
      <c r="D5" s="55"/>
      <c r="E5" s="55" t="s">
        <v>583</v>
      </c>
      <c r="F5" s="55" t="s">
        <v>509</v>
      </c>
      <c r="O5" s="2" t="s">
        <v>295</v>
      </c>
    </row>
    <row r="6" spans="1:23">
      <c r="A6" s="68">
        <v>1</v>
      </c>
      <c r="B6" s="54" t="s">
        <v>584</v>
      </c>
      <c r="C6" s="134" t="s">
        <v>648</v>
      </c>
      <c r="D6" s="134" t="s">
        <v>652</v>
      </c>
      <c r="E6" s="54" t="s">
        <v>585</v>
      </c>
      <c r="F6" s="54" t="s">
        <v>586</v>
      </c>
      <c r="I6" s="143" t="s">
        <v>589</v>
      </c>
      <c r="P6" s="1" t="s">
        <v>296</v>
      </c>
    </row>
    <row r="7" spans="1:23">
      <c r="A7" s="58"/>
      <c r="B7" s="58"/>
      <c r="C7" s="138" t="s">
        <v>649</v>
      </c>
      <c r="D7" s="138" t="s">
        <v>653</v>
      </c>
      <c r="E7" s="138" t="s">
        <v>587</v>
      </c>
      <c r="F7" s="138"/>
      <c r="I7" s="203" t="s">
        <v>627</v>
      </c>
      <c r="P7" s="1" t="s">
        <v>297</v>
      </c>
    </row>
    <row r="8" spans="1:23">
      <c r="A8" s="58"/>
      <c r="B8" s="58"/>
      <c r="C8" s="138"/>
      <c r="D8" s="138" t="s">
        <v>654</v>
      </c>
      <c r="E8" s="138" t="s">
        <v>585</v>
      </c>
      <c r="F8" s="138"/>
      <c r="I8" s="143" t="s">
        <v>634</v>
      </c>
      <c r="P8" s="1" t="s">
        <v>298</v>
      </c>
    </row>
    <row r="9" spans="1:23">
      <c r="A9" s="58"/>
      <c r="B9" s="58"/>
      <c r="C9" s="138"/>
      <c r="D9" s="138" t="s">
        <v>655</v>
      </c>
      <c r="E9" s="138" t="s">
        <v>585</v>
      </c>
      <c r="F9" s="138"/>
      <c r="I9" s="203" t="s">
        <v>628</v>
      </c>
      <c r="P9" s="1" t="s">
        <v>299</v>
      </c>
    </row>
    <row r="10" spans="1:23">
      <c r="A10" s="58"/>
      <c r="B10" s="58"/>
      <c r="C10" s="138"/>
      <c r="D10" s="138" t="s">
        <v>656</v>
      </c>
      <c r="E10" s="138" t="s">
        <v>563</v>
      </c>
      <c r="F10" s="138"/>
      <c r="I10" s="203" t="s">
        <v>629</v>
      </c>
      <c r="O10" s="2" t="s">
        <v>402</v>
      </c>
    </row>
    <row r="11" spans="1:23">
      <c r="A11" s="58"/>
      <c r="B11" s="58"/>
      <c r="C11" s="138"/>
      <c r="D11" s="138" t="s">
        <v>657</v>
      </c>
      <c r="E11" s="138" t="s">
        <v>585</v>
      </c>
      <c r="F11" s="138"/>
      <c r="I11" s="203" t="s">
        <v>630</v>
      </c>
      <c r="O11" s="2" t="s">
        <v>295</v>
      </c>
    </row>
    <row r="12" spans="1:23">
      <c r="A12" s="58"/>
      <c r="B12" s="58"/>
      <c r="C12" s="138"/>
      <c r="D12" s="138" t="s">
        <v>658</v>
      </c>
      <c r="E12" s="138" t="s">
        <v>587</v>
      </c>
      <c r="F12" s="138"/>
      <c r="I12" s="203" t="s">
        <v>631</v>
      </c>
      <c r="P12" s="435" t="s">
        <v>300</v>
      </c>
      <c r="Q12" s="435"/>
      <c r="R12" s="435"/>
      <c r="S12" s="435"/>
      <c r="T12" s="435"/>
      <c r="U12" s="435"/>
      <c r="V12" s="435"/>
      <c r="W12" s="435"/>
    </row>
    <row r="13" spans="1:23" s="133" customFormat="1">
      <c r="A13" s="138"/>
      <c r="B13" s="138"/>
      <c r="C13" s="138" t="s">
        <v>650</v>
      </c>
      <c r="D13" s="138" t="s">
        <v>659</v>
      </c>
      <c r="E13" s="143" t="s">
        <v>585</v>
      </c>
      <c r="F13" s="138"/>
      <c r="I13" s="203"/>
      <c r="P13" s="204"/>
      <c r="Q13" s="204"/>
      <c r="R13" s="204"/>
      <c r="S13" s="204"/>
      <c r="T13" s="204"/>
      <c r="U13" s="204"/>
      <c r="V13" s="204"/>
      <c r="W13" s="204"/>
    </row>
    <row r="14" spans="1:23">
      <c r="A14" s="58"/>
      <c r="B14" s="58"/>
      <c r="C14" s="138"/>
      <c r="D14" s="138" t="s">
        <v>752</v>
      </c>
      <c r="E14" s="143"/>
      <c r="F14" s="138"/>
      <c r="I14" s="203" t="s">
        <v>632</v>
      </c>
      <c r="P14" s="1" t="s">
        <v>301</v>
      </c>
    </row>
    <row r="15" spans="1:23">
      <c r="A15" s="79">
        <v>2</v>
      </c>
      <c r="B15" s="54" t="s">
        <v>99</v>
      </c>
      <c r="C15" s="134" t="s">
        <v>649</v>
      </c>
      <c r="D15" s="134" t="s">
        <v>656</v>
      </c>
      <c r="E15" s="145" t="s">
        <v>563</v>
      </c>
      <c r="F15" s="134" t="s">
        <v>563</v>
      </c>
      <c r="I15" s="203" t="s">
        <v>735</v>
      </c>
      <c r="P15" s="1" t="s">
        <v>302</v>
      </c>
    </row>
    <row r="16" spans="1:23">
      <c r="A16" s="60"/>
      <c r="B16" s="58"/>
      <c r="C16" s="140"/>
      <c r="D16" s="140"/>
      <c r="E16" s="147"/>
      <c r="F16" s="140"/>
      <c r="P16" s="1" t="s">
        <v>303</v>
      </c>
    </row>
    <row r="17" spans="1:16">
      <c r="A17" s="79">
        <v>3</v>
      </c>
      <c r="B17" s="134" t="s">
        <v>103</v>
      </c>
      <c r="C17" s="142" t="s">
        <v>649</v>
      </c>
      <c r="D17" s="138" t="s">
        <v>656</v>
      </c>
      <c r="E17" s="142" t="s">
        <v>585</v>
      </c>
      <c r="F17" s="134" t="s">
        <v>586</v>
      </c>
      <c r="J17" s="169" t="s">
        <v>636</v>
      </c>
      <c r="O17" s="2" t="s">
        <v>403</v>
      </c>
    </row>
    <row r="18" spans="1:16">
      <c r="A18" s="143"/>
      <c r="B18" s="138"/>
      <c r="C18" s="148"/>
      <c r="D18" s="138" t="s">
        <v>657</v>
      </c>
      <c r="E18" s="148"/>
      <c r="F18" s="138"/>
      <c r="J18" s="158" t="s">
        <v>635</v>
      </c>
      <c r="O18" s="2" t="s">
        <v>295</v>
      </c>
    </row>
    <row r="19" spans="1:16">
      <c r="A19" s="143"/>
      <c r="B19" s="138"/>
      <c r="C19" s="148" t="s">
        <v>650</v>
      </c>
      <c r="D19" s="138" t="s">
        <v>659</v>
      </c>
      <c r="E19" s="148" t="s">
        <v>585</v>
      </c>
      <c r="F19" s="138"/>
      <c r="J19" s="158" t="s">
        <v>638</v>
      </c>
      <c r="P19" s="1" t="s">
        <v>304</v>
      </c>
    </row>
    <row r="20" spans="1:16">
      <c r="A20" s="146"/>
      <c r="B20" s="140"/>
      <c r="C20" s="144" t="s">
        <v>651</v>
      </c>
      <c r="D20" s="140" t="s">
        <v>660</v>
      </c>
      <c r="E20" s="144" t="s">
        <v>585</v>
      </c>
      <c r="F20" s="140"/>
      <c r="J20" s="158" t="s">
        <v>637</v>
      </c>
      <c r="P20" s="1" t="s">
        <v>305</v>
      </c>
    </row>
    <row r="21" spans="1:16" s="133" customFormat="1">
      <c r="A21" s="148"/>
      <c r="B21" s="148"/>
      <c r="C21" s="148"/>
      <c r="D21" s="148"/>
      <c r="E21" s="148"/>
      <c r="F21" s="148"/>
      <c r="J21" s="158"/>
    </row>
    <row r="22" spans="1:16" s="133" customFormat="1">
      <c r="A22" s="148"/>
      <c r="B22" s="148"/>
      <c r="C22" s="148"/>
      <c r="D22" s="148"/>
      <c r="E22" s="148"/>
      <c r="F22" s="148"/>
      <c r="J22" s="158"/>
    </row>
    <row r="23" spans="1:16" s="148" customFormat="1">
      <c r="J23" s="159"/>
    </row>
    <row r="24" spans="1:16" s="148" customFormat="1">
      <c r="J24" s="159"/>
    </row>
    <row r="25" spans="1:16" s="133" customFormat="1">
      <c r="A25" s="135" t="s">
        <v>397</v>
      </c>
      <c r="B25" s="135" t="s">
        <v>128</v>
      </c>
      <c r="C25" s="135" t="s">
        <v>582</v>
      </c>
      <c r="D25" s="130" t="s">
        <v>90</v>
      </c>
      <c r="E25" s="130" t="s">
        <v>400</v>
      </c>
      <c r="F25" s="130" t="s">
        <v>400</v>
      </c>
      <c r="J25" s="158"/>
    </row>
    <row r="26" spans="1:16" s="133" customFormat="1">
      <c r="A26" s="137"/>
      <c r="B26" s="137"/>
      <c r="C26" s="137"/>
      <c r="D26" s="137"/>
      <c r="E26" s="137" t="s">
        <v>583</v>
      </c>
      <c r="F26" s="137" t="s">
        <v>509</v>
      </c>
      <c r="J26" s="158"/>
    </row>
    <row r="27" spans="1:16">
      <c r="A27" s="68">
        <v>4</v>
      </c>
      <c r="B27" s="134" t="s">
        <v>598</v>
      </c>
      <c r="C27" s="134" t="s">
        <v>649</v>
      </c>
      <c r="D27" s="138" t="s">
        <v>653</v>
      </c>
      <c r="E27" s="134" t="s">
        <v>587</v>
      </c>
      <c r="F27" s="134" t="s">
        <v>586</v>
      </c>
    </row>
    <row r="28" spans="1:16">
      <c r="A28" s="138"/>
      <c r="B28" s="138" t="s">
        <v>599</v>
      </c>
      <c r="C28" s="138"/>
      <c r="D28" s="138" t="s">
        <v>656</v>
      </c>
      <c r="E28" s="138" t="s">
        <v>563</v>
      </c>
      <c r="F28" s="59"/>
    </row>
    <row r="29" spans="1:16">
      <c r="A29" s="140"/>
      <c r="B29" s="140" t="s">
        <v>600</v>
      </c>
      <c r="C29" s="140"/>
      <c r="D29" s="138" t="s">
        <v>658</v>
      </c>
      <c r="E29" s="140" t="s">
        <v>587</v>
      </c>
      <c r="F29" s="147"/>
    </row>
    <row r="30" spans="1:16">
      <c r="A30" s="79">
        <v>5</v>
      </c>
      <c r="B30" s="134" t="s">
        <v>601</v>
      </c>
      <c r="C30" s="142" t="s">
        <v>648</v>
      </c>
      <c r="D30" s="134" t="s">
        <v>652</v>
      </c>
      <c r="E30" s="142" t="s">
        <v>585</v>
      </c>
      <c r="F30" s="134" t="s">
        <v>586</v>
      </c>
    </row>
    <row r="31" spans="1:16">
      <c r="A31" s="143"/>
      <c r="B31" s="138" t="s">
        <v>602</v>
      </c>
      <c r="C31" s="148"/>
      <c r="D31" s="138" t="s">
        <v>661</v>
      </c>
      <c r="E31" s="148" t="s">
        <v>585</v>
      </c>
      <c r="F31" s="138"/>
      <c r="I31" s="158" t="s">
        <v>641</v>
      </c>
    </row>
    <row r="32" spans="1:16">
      <c r="A32" s="143"/>
      <c r="B32" s="138" t="s">
        <v>603</v>
      </c>
      <c r="C32" s="148" t="s">
        <v>649</v>
      </c>
      <c r="D32" s="138" t="s">
        <v>654</v>
      </c>
      <c r="E32" s="148" t="s">
        <v>585</v>
      </c>
      <c r="F32" s="138"/>
      <c r="I32" s="158" t="s">
        <v>647</v>
      </c>
    </row>
    <row r="33" spans="1:9">
      <c r="A33" s="143"/>
      <c r="B33" s="138"/>
      <c r="C33" s="148"/>
      <c r="D33" s="138" t="s">
        <v>656</v>
      </c>
      <c r="E33" s="148" t="s">
        <v>563</v>
      </c>
      <c r="F33" s="138"/>
      <c r="I33" s="158" t="s">
        <v>634</v>
      </c>
    </row>
    <row r="34" spans="1:9">
      <c r="A34" s="143"/>
      <c r="B34" s="138"/>
      <c r="C34" s="148"/>
      <c r="D34" s="138" t="s">
        <v>657</v>
      </c>
      <c r="E34" s="148" t="s">
        <v>585</v>
      </c>
      <c r="F34" s="138"/>
      <c r="I34" s="158" t="s">
        <v>642</v>
      </c>
    </row>
    <row r="35" spans="1:9">
      <c r="A35" s="146"/>
      <c r="B35" s="140"/>
      <c r="C35" s="144" t="s">
        <v>650</v>
      </c>
      <c r="D35" s="140" t="s">
        <v>659</v>
      </c>
      <c r="E35" s="144" t="s">
        <v>585</v>
      </c>
      <c r="F35" s="140"/>
      <c r="I35" s="158" t="s">
        <v>643</v>
      </c>
    </row>
  </sheetData>
  <mergeCells count="3">
    <mergeCell ref="P12:W12"/>
    <mergeCell ref="A1:F1"/>
    <mergeCell ref="A2:F2"/>
  </mergeCells>
  <pageMargins left="0.51181102362204722" right="0.11811023622047245" top="0.74803149606299213" bottom="0.35433070866141736" header="0.31496062992125984" footer="0.31496062992125984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65"/>
  <sheetViews>
    <sheetView topLeftCell="A58" workbookViewId="0">
      <selection activeCell="A65" sqref="A65"/>
    </sheetView>
  </sheetViews>
  <sheetFormatPr defaultRowHeight="21"/>
  <cols>
    <col min="1" max="1" width="38.875" style="1" customWidth="1"/>
    <col min="2" max="2" width="10.125" style="1" customWidth="1"/>
    <col min="3" max="3" width="9.75" style="1" customWidth="1"/>
    <col min="4" max="4" width="9.375" style="1" customWidth="1"/>
    <col min="5" max="5" width="9.75" style="1" customWidth="1"/>
    <col min="6" max="6" width="9.25" style="1" customWidth="1"/>
    <col min="7" max="7" width="10" style="1" customWidth="1"/>
    <col min="8" max="8" width="9.125" style="1" customWidth="1"/>
    <col min="9" max="9" width="10.125" style="1" customWidth="1"/>
    <col min="10" max="10" width="9.25" style="1" customWidth="1"/>
    <col min="11" max="11" width="10.375" style="1" customWidth="1"/>
    <col min="12" max="12" width="9" style="1"/>
    <col min="13" max="13" width="12.25" style="1" bestFit="1" customWidth="1"/>
    <col min="14" max="16384" width="9" style="1"/>
  </cols>
  <sheetData>
    <row r="1" spans="1:13">
      <c r="A1" s="473" t="s">
        <v>512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</row>
    <row r="2" spans="1:13">
      <c r="A2" s="473" t="s">
        <v>513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</row>
    <row r="3" spans="1:13" s="133" customFormat="1">
      <c r="A3" s="473" t="s">
        <v>396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</row>
    <row r="4" spans="1:13">
      <c r="A4" s="474"/>
      <c r="B4" s="474"/>
      <c r="C4" s="474"/>
      <c r="D4" s="474"/>
      <c r="E4" s="474"/>
      <c r="F4" s="474"/>
      <c r="G4" s="474"/>
      <c r="H4" s="474"/>
      <c r="I4" s="474"/>
      <c r="J4" s="474"/>
      <c r="K4" s="474"/>
    </row>
    <row r="5" spans="1:13">
      <c r="A5" s="475" t="s">
        <v>128</v>
      </c>
      <c r="B5" s="345" t="s">
        <v>514</v>
      </c>
      <c r="C5" s="345"/>
      <c r="D5" s="345" t="s">
        <v>588</v>
      </c>
      <c r="E5" s="345"/>
      <c r="F5" s="345" t="s">
        <v>515</v>
      </c>
      <c r="G5" s="345"/>
      <c r="H5" s="345" t="s">
        <v>516</v>
      </c>
      <c r="I5" s="345"/>
      <c r="J5" s="471" t="s">
        <v>517</v>
      </c>
      <c r="K5" s="472"/>
    </row>
    <row r="6" spans="1:13">
      <c r="A6" s="476"/>
      <c r="B6" s="56" t="s">
        <v>88</v>
      </c>
      <c r="C6" s="56" t="s">
        <v>129</v>
      </c>
      <c r="D6" s="56" t="s">
        <v>88</v>
      </c>
      <c r="E6" s="56" t="s">
        <v>129</v>
      </c>
      <c r="F6" s="56" t="s">
        <v>88</v>
      </c>
      <c r="G6" s="56" t="s">
        <v>129</v>
      </c>
      <c r="H6" s="56" t="s">
        <v>88</v>
      </c>
      <c r="I6" s="56" t="s">
        <v>129</v>
      </c>
      <c r="J6" s="135" t="s">
        <v>88</v>
      </c>
      <c r="K6" s="135" t="s">
        <v>129</v>
      </c>
    </row>
    <row r="7" spans="1:13">
      <c r="A7" s="477"/>
      <c r="B7" s="55" t="s">
        <v>130</v>
      </c>
      <c r="C7" s="136" t="s">
        <v>398</v>
      </c>
      <c r="D7" s="55" t="s">
        <v>130</v>
      </c>
      <c r="E7" s="55" t="s">
        <v>398</v>
      </c>
      <c r="F7" s="55" t="s">
        <v>130</v>
      </c>
      <c r="G7" s="55" t="s">
        <v>398</v>
      </c>
      <c r="H7" s="55" t="s">
        <v>130</v>
      </c>
      <c r="I7" s="55" t="s">
        <v>398</v>
      </c>
      <c r="J7" s="137" t="s">
        <v>130</v>
      </c>
      <c r="K7" s="137" t="s">
        <v>398</v>
      </c>
    </row>
    <row r="8" spans="1:13">
      <c r="A8" s="169" t="s">
        <v>626</v>
      </c>
      <c r="B8" s="79"/>
      <c r="C8" s="68"/>
      <c r="D8" s="50"/>
      <c r="E8" s="68" t="s">
        <v>225</v>
      </c>
      <c r="F8" s="50"/>
      <c r="G8" s="68"/>
      <c r="H8" s="50"/>
      <c r="I8" s="68"/>
      <c r="J8" s="69"/>
      <c r="K8" s="69"/>
    </row>
    <row r="9" spans="1:13">
      <c r="A9" s="143" t="s">
        <v>589</v>
      </c>
      <c r="B9" s="225">
        <v>15</v>
      </c>
      <c r="C9" s="200">
        <v>1988000</v>
      </c>
      <c r="D9" s="300">
        <v>15</v>
      </c>
      <c r="E9" s="200">
        <v>1988000</v>
      </c>
      <c r="F9" s="300">
        <v>15</v>
      </c>
      <c r="G9" s="200">
        <v>1988000</v>
      </c>
      <c r="H9" s="300">
        <v>15</v>
      </c>
      <c r="I9" s="200">
        <v>1988000</v>
      </c>
      <c r="J9" s="69">
        <f>15*4</f>
        <v>60</v>
      </c>
      <c r="K9" s="200">
        <f>1988000*4</f>
        <v>7952000</v>
      </c>
    </row>
    <row r="10" spans="1:13">
      <c r="A10" s="152" t="s">
        <v>627</v>
      </c>
      <c r="B10" s="225">
        <v>9</v>
      </c>
      <c r="C10" s="167">
        <v>680000</v>
      </c>
      <c r="D10" s="300">
        <v>9</v>
      </c>
      <c r="E10" s="167">
        <v>680000</v>
      </c>
      <c r="F10" s="300">
        <v>9</v>
      </c>
      <c r="G10" s="167">
        <v>680000</v>
      </c>
      <c r="H10" s="300">
        <v>9</v>
      </c>
      <c r="I10" s="167">
        <v>680000</v>
      </c>
      <c r="J10" s="69">
        <v>36</v>
      </c>
      <c r="K10" s="167">
        <v>2720000</v>
      </c>
      <c r="M10" s="201">
        <f>680000*4</f>
        <v>2720000</v>
      </c>
    </row>
    <row r="11" spans="1:13">
      <c r="A11" s="143" t="s">
        <v>634</v>
      </c>
      <c r="B11" s="225">
        <v>2</v>
      </c>
      <c r="C11" s="167">
        <v>160000</v>
      </c>
      <c r="D11" s="300">
        <v>2</v>
      </c>
      <c r="E11" s="167">
        <v>160000</v>
      </c>
      <c r="F11" s="300">
        <v>2</v>
      </c>
      <c r="G11" s="167">
        <v>160000</v>
      </c>
      <c r="H11" s="300">
        <v>2</v>
      </c>
      <c r="I11" s="167">
        <v>160000</v>
      </c>
      <c r="J11" s="69">
        <v>8</v>
      </c>
      <c r="K11" s="167">
        <v>640000</v>
      </c>
    </row>
    <row r="12" spans="1:13">
      <c r="A12" s="152" t="s">
        <v>628</v>
      </c>
      <c r="B12" s="225">
        <v>2</v>
      </c>
      <c r="C12" s="167">
        <v>20000</v>
      </c>
      <c r="D12" s="300">
        <v>2</v>
      </c>
      <c r="E12" s="167">
        <v>20000</v>
      </c>
      <c r="F12" s="300">
        <v>2</v>
      </c>
      <c r="G12" s="167">
        <v>20000</v>
      </c>
      <c r="H12" s="300">
        <v>2</v>
      </c>
      <c r="I12" s="167">
        <v>20000</v>
      </c>
      <c r="J12" s="69">
        <v>8</v>
      </c>
      <c r="K12" s="167">
        <v>80000</v>
      </c>
    </row>
    <row r="13" spans="1:13">
      <c r="A13" s="152" t="s">
        <v>629</v>
      </c>
      <c r="B13" s="225">
        <v>13</v>
      </c>
      <c r="C13" s="167">
        <v>2840000</v>
      </c>
      <c r="D13" s="300">
        <v>13</v>
      </c>
      <c r="E13" s="167">
        <v>2840000</v>
      </c>
      <c r="F13" s="300">
        <v>13</v>
      </c>
      <c r="G13" s="167">
        <v>2840000</v>
      </c>
      <c r="H13" s="300">
        <v>13</v>
      </c>
      <c r="I13" s="167">
        <v>2840000</v>
      </c>
      <c r="J13" s="69">
        <v>56</v>
      </c>
      <c r="K13" s="167">
        <v>11360000</v>
      </c>
      <c r="M13" s="1">
        <f>2840000*4</f>
        <v>11360000</v>
      </c>
    </row>
    <row r="14" spans="1:13">
      <c r="A14" s="152" t="s">
        <v>630</v>
      </c>
      <c r="B14" s="225">
        <v>7</v>
      </c>
      <c r="C14" s="167">
        <v>80000</v>
      </c>
      <c r="D14" s="300">
        <v>7</v>
      </c>
      <c r="E14" s="167">
        <v>80000</v>
      </c>
      <c r="F14" s="300">
        <v>7</v>
      </c>
      <c r="G14" s="167">
        <v>80000</v>
      </c>
      <c r="H14" s="300">
        <v>7</v>
      </c>
      <c r="I14" s="167">
        <v>80000</v>
      </c>
      <c r="J14" s="69">
        <v>8</v>
      </c>
      <c r="K14" s="167">
        <v>80000</v>
      </c>
    </row>
    <row r="15" spans="1:13">
      <c r="A15" s="152" t="s">
        <v>631</v>
      </c>
      <c r="B15" s="225">
        <v>2</v>
      </c>
      <c r="C15" s="167">
        <v>30000</v>
      </c>
      <c r="D15" s="300">
        <v>2</v>
      </c>
      <c r="E15" s="167">
        <v>10000</v>
      </c>
      <c r="F15" s="300">
        <v>2</v>
      </c>
      <c r="G15" s="167">
        <v>10000</v>
      </c>
      <c r="H15" s="300">
        <v>2</v>
      </c>
      <c r="I15" s="167">
        <v>10000</v>
      </c>
      <c r="J15" s="69">
        <v>1</v>
      </c>
      <c r="K15" s="167">
        <v>10000</v>
      </c>
    </row>
    <row r="16" spans="1:13" s="133" customFormat="1">
      <c r="A16" s="220" t="s">
        <v>1029</v>
      </c>
      <c r="B16" s="225">
        <v>1</v>
      </c>
      <c r="C16" s="167">
        <v>300000</v>
      </c>
      <c r="D16" s="300">
        <v>1</v>
      </c>
      <c r="E16" s="167">
        <v>300000</v>
      </c>
      <c r="F16" s="300">
        <v>1</v>
      </c>
      <c r="G16" s="167">
        <v>300000</v>
      </c>
      <c r="H16" s="300">
        <v>1</v>
      </c>
      <c r="I16" s="167">
        <v>300000</v>
      </c>
      <c r="J16" s="69">
        <v>4</v>
      </c>
      <c r="K16" s="167">
        <v>1200000</v>
      </c>
    </row>
    <row r="17" spans="1:15" s="133" customFormat="1">
      <c r="A17" s="220" t="s">
        <v>1030</v>
      </c>
      <c r="B17" s="225">
        <v>4</v>
      </c>
      <c r="C17" s="167">
        <v>90000</v>
      </c>
      <c r="D17" s="300">
        <v>4</v>
      </c>
      <c r="E17" s="167">
        <v>50000</v>
      </c>
      <c r="F17" s="300">
        <v>4</v>
      </c>
      <c r="G17" s="167">
        <v>50000</v>
      </c>
      <c r="H17" s="300">
        <v>4</v>
      </c>
      <c r="I17" s="167">
        <v>50000</v>
      </c>
      <c r="J17" s="69">
        <v>12</v>
      </c>
      <c r="K17" s="167">
        <v>200000</v>
      </c>
    </row>
    <row r="18" spans="1:15">
      <c r="A18" s="298" t="s">
        <v>1201</v>
      </c>
      <c r="B18" s="225">
        <v>2</v>
      </c>
      <c r="C18" s="198">
        <v>30000</v>
      </c>
      <c r="D18" s="300">
        <v>2</v>
      </c>
      <c r="E18" s="167">
        <v>30000</v>
      </c>
      <c r="F18" s="300">
        <v>2</v>
      </c>
      <c r="G18" s="167">
        <v>30000</v>
      </c>
      <c r="H18" s="300">
        <v>2</v>
      </c>
      <c r="I18" s="167">
        <v>30000</v>
      </c>
      <c r="J18" s="69">
        <v>8</v>
      </c>
      <c r="K18" s="167">
        <v>120000</v>
      </c>
    </row>
    <row r="19" spans="1:15">
      <c r="A19" s="151" t="s">
        <v>26</v>
      </c>
      <c r="B19" s="155">
        <f>SUM(B9:B18)</f>
        <v>57</v>
      </c>
      <c r="C19" s="230">
        <f>SUM(C9:C18)</f>
        <v>6218000</v>
      </c>
      <c r="D19" s="297">
        <f t="shared" ref="D19:I19" si="0">SUM(D9:D18)</f>
        <v>57</v>
      </c>
      <c r="E19" s="168">
        <f t="shared" si="0"/>
        <v>6158000</v>
      </c>
      <c r="F19" s="297">
        <f t="shared" si="0"/>
        <v>57</v>
      </c>
      <c r="G19" s="168">
        <f t="shared" si="0"/>
        <v>6158000</v>
      </c>
      <c r="H19" s="297">
        <f t="shared" si="0"/>
        <v>57</v>
      </c>
      <c r="I19" s="168">
        <f t="shared" si="0"/>
        <v>6158000</v>
      </c>
      <c r="J19" s="297">
        <f>SUM(J9:J18)</f>
        <v>201</v>
      </c>
      <c r="K19" s="168">
        <f>SUM(K9:K18)</f>
        <v>24362000</v>
      </c>
      <c r="O19" s="306"/>
    </row>
    <row r="20" spans="1:15">
      <c r="E20" s="133" t="s">
        <v>1203</v>
      </c>
    </row>
    <row r="21" spans="1:15">
      <c r="K21" s="312">
        <v>51</v>
      </c>
    </row>
    <row r="23" spans="1:15">
      <c r="A23" s="148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48"/>
    </row>
    <row r="24" spans="1:15">
      <c r="A24" s="475" t="s">
        <v>128</v>
      </c>
      <c r="B24" s="345" t="s">
        <v>514</v>
      </c>
      <c r="C24" s="345"/>
      <c r="D24" s="345" t="s">
        <v>588</v>
      </c>
      <c r="E24" s="345"/>
      <c r="F24" s="345" t="s">
        <v>515</v>
      </c>
      <c r="G24" s="345"/>
      <c r="H24" s="345" t="s">
        <v>516</v>
      </c>
      <c r="I24" s="345"/>
      <c r="J24" s="471" t="s">
        <v>517</v>
      </c>
      <c r="K24" s="472"/>
      <c r="L24" s="148"/>
    </row>
    <row r="25" spans="1:15">
      <c r="A25" s="476"/>
      <c r="B25" s="135" t="s">
        <v>88</v>
      </c>
      <c r="C25" s="135" t="s">
        <v>129</v>
      </c>
      <c r="D25" s="135" t="s">
        <v>88</v>
      </c>
      <c r="E25" s="135" t="s">
        <v>129</v>
      </c>
      <c r="F25" s="135" t="s">
        <v>88</v>
      </c>
      <c r="G25" s="135" t="s">
        <v>129</v>
      </c>
      <c r="H25" s="135" t="s">
        <v>88</v>
      </c>
      <c r="I25" s="135" t="s">
        <v>129</v>
      </c>
      <c r="J25" s="135" t="s">
        <v>88</v>
      </c>
      <c r="K25" s="135" t="s">
        <v>129</v>
      </c>
      <c r="L25" s="148"/>
    </row>
    <row r="26" spans="1:15">
      <c r="A26" s="477"/>
      <c r="B26" s="137" t="s">
        <v>130</v>
      </c>
      <c r="C26" s="137" t="s">
        <v>398</v>
      </c>
      <c r="D26" s="137" t="s">
        <v>130</v>
      </c>
      <c r="E26" s="137" t="s">
        <v>398</v>
      </c>
      <c r="F26" s="137" t="s">
        <v>130</v>
      </c>
      <c r="G26" s="137" t="s">
        <v>398</v>
      </c>
      <c r="H26" s="137" t="s">
        <v>130</v>
      </c>
      <c r="I26" s="137" t="s">
        <v>398</v>
      </c>
      <c r="J26" s="137" t="s">
        <v>130</v>
      </c>
      <c r="K26" s="137" t="s">
        <v>398</v>
      </c>
      <c r="L26" s="148"/>
    </row>
    <row r="27" spans="1:15" s="133" customFormat="1">
      <c r="A27" s="154" t="s">
        <v>633</v>
      </c>
      <c r="B27" s="69"/>
      <c r="C27" s="69"/>
      <c r="D27" s="50"/>
      <c r="E27" s="69"/>
      <c r="F27" s="50"/>
      <c r="G27" s="69"/>
      <c r="H27" s="50"/>
      <c r="I27" s="69"/>
      <c r="J27" s="69"/>
      <c r="K27" s="69"/>
      <c r="L27" s="148"/>
    </row>
    <row r="28" spans="1:15" s="133" customFormat="1">
      <c r="A28" s="298" t="s">
        <v>1195</v>
      </c>
      <c r="B28" s="129">
        <v>61</v>
      </c>
      <c r="C28" s="128">
        <v>39065000</v>
      </c>
      <c r="D28" s="129">
        <v>61</v>
      </c>
      <c r="E28" s="128">
        <v>39065000</v>
      </c>
      <c r="F28" s="129">
        <v>61</v>
      </c>
      <c r="G28" s="128">
        <v>39065000</v>
      </c>
      <c r="H28" s="129">
        <v>61</v>
      </c>
      <c r="I28" s="128">
        <v>39065000</v>
      </c>
      <c r="J28" s="129">
        <f>61*4</f>
        <v>244</v>
      </c>
      <c r="K28" s="167">
        <f>39065000*4</f>
        <v>156260000</v>
      </c>
      <c r="L28" s="148"/>
    </row>
    <row r="29" spans="1:15" s="133" customFormat="1">
      <c r="A29" s="155" t="s">
        <v>26</v>
      </c>
      <c r="B29" s="313">
        <v>61</v>
      </c>
      <c r="C29" s="307">
        <v>39065000</v>
      </c>
      <c r="D29" s="313">
        <v>61</v>
      </c>
      <c r="E29" s="307">
        <v>39065000</v>
      </c>
      <c r="F29" s="313">
        <v>61</v>
      </c>
      <c r="G29" s="307">
        <v>39065000</v>
      </c>
      <c r="H29" s="313">
        <v>61</v>
      </c>
      <c r="I29" s="307">
        <v>39065000</v>
      </c>
      <c r="J29" s="313">
        <f>61*4</f>
        <v>244</v>
      </c>
      <c r="K29" s="163">
        <f>39065000*4</f>
        <v>156260000</v>
      </c>
      <c r="L29" s="148"/>
    </row>
    <row r="30" spans="1:15">
      <c r="A30" s="169" t="s">
        <v>636</v>
      </c>
      <c r="B30" s="69"/>
      <c r="C30" s="69"/>
      <c r="D30" s="50"/>
      <c r="E30" s="69"/>
      <c r="F30" s="50"/>
      <c r="G30" s="69"/>
      <c r="H30" s="50"/>
      <c r="I30" s="69"/>
      <c r="J30" s="69"/>
      <c r="K30" s="69"/>
      <c r="L30" s="148"/>
      <c r="N30" s="1">
        <f>1041000*4</f>
        <v>4164000</v>
      </c>
    </row>
    <row r="31" spans="1:15">
      <c r="A31" s="298" t="s">
        <v>1196</v>
      </c>
      <c r="B31" s="69">
        <v>13</v>
      </c>
      <c r="C31" s="167">
        <v>1081000</v>
      </c>
      <c r="D31" s="69">
        <v>13</v>
      </c>
      <c r="E31" s="167">
        <v>1081000</v>
      </c>
      <c r="F31" s="69">
        <v>13</v>
      </c>
      <c r="G31" s="167">
        <v>1081000</v>
      </c>
      <c r="H31" s="69">
        <v>13</v>
      </c>
      <c r="I31" s="167">
        <v>1081000</v>
      </c>
      <c r="J31" s="69">
        <f>13*4</f>
        <v>52</v>
      </c>
      <c r="K31" s="170">
        <f>1081000*4</f>
        <v>4324000</v>
      </c>
      <c r="L31" s="148"/>
    </row>
    <row r="32" spans="1:15">
      <c r="A32" s="298" t="s">
        <v>1197</v>
      </c>
      <c r="B32" s="69">
        <v>16</v>
      </c>
      <c r="C32" s="167">
        <v>260000</v>
      </c>
      <c r="D32" s="69">
        <v>16</v>
      </c>
      <c r="E32" s="167">
        <v>260000</v>
      </c>
      <c r="F32" s="69">
        <v>16</v>
      </c>
      <c r="G32" s="167">
        <v>260000</v>
      </c>
      <c r="H32" s="69">
        <v>16</v>
      </c>
      <c r="I32" s="167">
        <v>260000</v>
      </c>
      <c r="J32" s="69">
        <f>16*4</f>
        <v>64</v>
      </c>
      <c r="K32" s="167">
        <f>260000*4</f>
        <v>1040000</v>
      </c>
    </row>
    <row r="33" spans="1:13">
      <c r="A33" s="298" t="s">
        <v>1198</v>
      </c>
      <c r="B33" s="69">
        <v>4</v>
      </c>
      <c r="C33" s="167">
        <v>105000</v>
      </c>
      <c r="D33" s="69">
        <v>4</v>
      </c>
      <c r="E33" s="167">
        <v>105000</v>
      </c>
      <c r="F33" s="69">
        <v>4</v>
      </c>
      <c r="G33" s="167">
        <v>105000</v>
      </c>
      <c r="H33" s="69">
        <v>4</v>
      </c>
      <c r="I33" s="167">
        <v>105000</v>
      </c>
      <c r="J33" s="69">
        <v>16</v>
      </c>
      <c r="K33" s="167">
        <f>105000*4</f>
        <v>420000</v>
      </c>
    </row>
    <row r="34" spans="1:13">
      <c r="A34" s="298" t="s">
        <v>1199</v>
      </c>
      <c r="B34" s="69">
        <v>3</v>
      </c>
      <c r="C34" s="167">
        <v>9900000</v>
      </c>
      <c r="D34" s="69">
        <v>3</v>
      </c>
      <c r="E34" s="167">
        <v>9900000</v>
      </c>
      <c r="F34" s="69">
        <v>3</v>
      </c>
      <c r="G34" s="167">
        <v>9900000</v>
      </c>
      <c r="H34" s="69">
        <v>3</v>
      </c>
      <c r="I34" s="167">
        <v>9900000</v>
      </c>
      <c r="J34" s="69">
        <v>12</v>
      </c>
      <c r="K34" s="167">
        <f>9900000*4</f>
        <v>39600000</v>
      </c>
    </row>
    <row r="35" spans="1:13">
      <c r="A35" s="151" t="s">
        <v>26</v>
      </c>
      <c r="B35" s="155">
        <f t="shared" ref="B35:I35" si="1">SUM(B31:B34)</f>
        <v>36</v>
      </c>
      <c r="C35" s="168">
        <f t="shared" si="1"/>
        <v>11346000</v>
      </c>
      <c r="D35" s="297">
        <f t="shared" ref="D35" si="2">SUM(D31:D34)</f>
        <v>36</v>
      </c>
      <c r="E35" s="168">
        <f t="shared" si="1"/>
        <v>11346000</v>
      </c>
      <c r="F35" s="297">
        <f t="shared" ref="F35" si="3">SUM(F31:F34)</f>
        <v>36</v>
      </c>
      <c r="G35" s="168">
        <f t="shared" si="1"/>
        <v>11346000</v>
      </c>
      <c r="H35" s="297">
        <f t="shared" ref="H35" si="4">SUM(H31:H34)</f>
        <v>36</v>
      </c>
      <c r="I35" s="168">
        <f t="shared" si="1"/>
        <v>11346000</v>
      </c>
      <c r="J35" s="155">
        <f>SUM(J31:J34)</f>
        <v>144</v>
      </c>
      <c r="K35" s="168">
        <f>SUM(K31:K34)</f>
        <v>45384000</v>
      </c>
    </row>
    <row r="36" spans="1:13">
      <c r="A36" s="169" t="s">
        <v>799</v>
      </c>
      <c r="B36" s="68"/>
      <c r="C36" s="68"/>
      <c r="D36" s="50"/>
      <c r="E36" s="68"/>
      <c r="F36" s="50"/>
      <c r="G36" s="68"/>
      <c r="H36" s="50"/>
      <c r="I36" s="68"/>
      <c r="J36" s="69"/>
      <c r="K36" s="69"/>
    </row>
    <row r="37" spans="1:13" s="133" customFormat="1">
      <c r="A37" s="171" t="s">
        <v>639</v>
      </c>
      <c r="B37" s="69"/>
      <c r="C37" s="69"/>
      <c r="D37" s="50"/>
      <c r="E37" s="69"/>
      <c r="F37" s="50"/>
      <c r="G37" s="69"/>
      <c r="H37" s="50"/>
      <c r="I37" s="69"/>
      <c r="J37" s="69"/>
      <c r="K37" s="69"/>
    </row>
    <row r="38" spans="1:13">
      <c r="A38" s="298" t="s">
        <v>1200</v>
      </c>
      <c r="B38" s="69">
        <v>27</v>
      </c>
      <c r="C38" s="167">
        <v>7175400</v>
      </c>
      <c r="D38" s="69">
        <v>40</v>
      </c>
      <c r="E38" s="167">
        <v>7275400</v>
      </c>
      <c r="F38" s="69">
        <v>40</v>
      </c>
      <c r="G38" s="167">
        <v>7275400</v>
      </c>
      <c r="H38" s="69">
        <v>40</v>
      </c>
      <c r="I38" s="167">
        <v>7275400</v>
      </c>
      <c r="J38" s="69">
        <f>40*4</f>
        <v>160</v>
      </c>
      <c r="K38" s="167">
        <f>7275400*4</f>
        <v>29101600</v>
      </c>
    </row>
    <row r="39" spans="1:13">
      <c r="A39" s="158" t="s">
        <v>645</v>
      </c>
      <c r="B39" s="69">
        <v>7</v>
      </c>
      <c r="C39" s="167">
        <v>2620000</v>
      </c>
      <c r="D39" s="69">
        <v>7</v>
      </c>
      <c r="E39" s="167">
        <v>2620000</v>
      </c>
      <c r="F39" s="69">
        <v>7</v>
      </c>
      <c r="G39" s="167">
        <v>2620000</v>
      </c>
      <c r="H39" s="69">
        <v>7</v>
      </c>
      <c r="I39" s="167">
        <v>2620000</v>
      </c>
      <c r="J39" s="69">
        <f>7*4</f>
        <v>28</v>
      </c>
      <c r="K39" s="167">
        <f>2620000*4</f>
        <v>10480000</v>
      </c>
    </row>
    <row r="40" spans="1:13">
      <c r="A40" s="158" t="s">
        <v>646</v>
      </c>
      <c r="B40" s="69">
        <v>14</v>
      </c>
      <c r="C40" s="167">
        <v>1352000</v>
      </c>
      <c r="D40" s="69">
        <v>14</v>
      </c>
      <c r="E40" s="167">
        <v>1352000</v>
      </c>
      <c r="F40" s="69">
        <v>14</v>
      </c>
      <c r="G40" s="167">
        <v>1352000</v>
      </c>
      <c r="H40" s="69">
        <v>14</v>
      </c>
      <c r="I40" s="167">
        <v>1352000</v>
      </c>
      <c r="J40" s="69">
        <f>14*4</f>
        <v>56</v>
      </c>
      <c r="K40" s="167">
        <f>1352000*4</f>
        <v>5408000</v>
      </c>
    </row>
    <row r="41" spans="1:13">
      <c r="A41" s="304" t="s">
        <v>26</v>
      </c>
      <c r="B41" s="305">
        <f>SUM(B38:B40)</f>
        <v>48</v>
      </c>
      <c r="C41" s="165">
        <f>SUM(C38:C40)</f>
        <v>11147400</v>
      </c>
      <c r="D41" s="305">
        <f t="shared" ref="D41:H41" si="5">SUM(D38:D40)</f>
        <v>61</v>
      </c>
      <c r="E41" s="165">
        <f t="shared" si="5"/>
        <v>11247400</v>
      </c>
      <c r="F41" s="305">
        <f t="shared" si="5"/>
        <v>61</v>
      </c>
      <c r="G41" s="165">
        <f t="shared" si="5"/>
        <v>11247400</v>
      </c>
      <c r="H41" s="305">
        <f t="shared" si="5"/>
        <v>61</v>
      </c>
      <c r="I41" s="163">
        <f>SUM(I38:I40)</f>
        <v>11247400</v>
      </c>
      <c r="J41" s="305">
        <f>SUM(J38:J40)</f>
        <v>244</v>
      </c>
      <c r="K41" s="165">
        <f t="shared" ref="K41" si="6">SUM(K38:K40)</f>
        <v>44989600</v>
      </c>
      <c r="M41" s="133" t="s">
        <v>604</v>
      </c>
    </row>
    <row r="42" spans="1:13">
      <c r="M42" s="133" t="s">
        <v>805</v>
      </c>
    </row>
    <row r="43" spans="1:13">
      <c r="K43" s="312">
        <v>52</v>
      </c>
    </row>
    <row r="44" spans="1:13" s="133" customFormat="1"/>
    <row r="45" spans="1:13" s="133" customFormat="1"/>
    <row r="46" spans="1:13">
      <c r="A46" s="475" t="s">
        <v>128</v>
      </c>
      <c r="B46" s="345" t="s">
        <v>514</v>
      </c>
      <c r="C46" s="345"/>
      <c r="D46" s="345" t="s">
        <v>588</v>
      </c>
      <c r="E46" s="345"/>
      <c r="F46" s="345" t="s">
        <v>515</v>
      </c>
      <c r="G46" s="345"/>
      <c r="H46" s="345" t="s">
        <v>516</v>
      </c>
      <c r="I46" s="345"/>
      <c r="J46" s="471" t="s">
        <v>517</v>
      </c>
      <c r="K46" s="472"/>
    </row>
    <row r="47" spans="1:13">
      <c r="A47" s="476"/>
      <c r="B47" s="135" t="s">
        <v>88</v>
      </c>
      <c r="C47" s="135" t="s">
        <v>129</v>
      </c>
      <c r="D47" s="135" t="s">
        <v>88</v>
      </c>
      <c r="E47" s="135" t="s">
        <v>129</v>
      </c>
      <c r="F47" s="135" t="s">
        <v>88</v>
      </c>
      <c r="G47" s="135" t="s">
        <v>129</v>
      </c>
      <c r="H47" s="135" t="s">
        <v>88</v>
      </c>
      <c r="I47" s="135" t="s">
        <v>129</v>
      </c>
      <c r="J47" s="135" t="s">
        <v>88</v>
      </c>
      <c r="K47" s="135" t="s">
        <v>129</v>
      </c>
    </row>
    <row r="48" spans="1:13">
      <c r="A48" s="477"/>
      <c r="B48" s="137" t="s">
        <v>130</v>
      </c>
      <c r="C48" s="137" t="s">
        <v>398</v>
      </c>
      <c r="D48" s="137" t="s">
        <v>130</v>
      </c>
      <c r="E48" s="137" t="s">
        <v>398</v>
      </c>
      <c r="F48" s="137" t="s">
        <v>130</v>
      </c>
      <c r="G48" s="137" t="s">
        <v>398</v>
      </c>
      <c r="H48" s="137" t="s">
        <v>130</v>
      </c>
      <c r="I48" s="137" t="s">
        <v>398</v>
      </c>
      <c r="J48" s="137" t="s">
        <v>130</v>
      </c>
      <c r="K48" s="137" t="s">
        <v>398</v>
      </c>
    </row>
    <row r="49" spans="1:11">
      <c r="A49" s="132" t="s">
        <v>640</v>
      </c>
      <c r="B49" s="68"/>
      <c r="C49" s="68"/>
      <c r="D49" s="50"/>
      <c r="E49" s="68"/>
      <c r="F49" s="50"/>
      <c r="G49" s="68"/>
      <c r="H49" s="50"/>
      <c r="I49" s="68"/>
      <c r="J49" s="69"/>
      <c r="K49" s="69"/>
    </row>
    <row r="50" spans="1:11" s="133" customFormat="1">
      <c r="A50" s="132" t="s">
        <v>146</v>
      </c>
      <c r="B50" s="69"/>
      <c r="C50" s="69"/>
      <c r="D50" s="50"/>
      <c r="E50" s="69"/>
      <c r="F50" s="50"/>
      <c r="G50" s="69"/>
      <c r="H50" s="50"/>
      <c r="I50" s="69"/>
      <c r="J50" s="69"/>
      <c r="K50" s="69"/>
    </row>
    <row r="51" spans="1:11">
      <c r="A51" s="152" t="s">
        <v>641</v>
      </c>
      <c r="B51" s="69">
        <v>1</v>
      </c>
      <c r="C51" s="167">
        <v>20000</v>
      </c>
      <c r="D51" s="69">
        <v>1</v>
      </c>
      <c r="E51" s="167">
        <v>20000</v>
      </c>
      <c r="F51" s="69">
        <v>1</v>
      </c>
      <c r="G51" s="167">
        <v>20000</v>
      </c>
      <c r="H51" s="69">
        <v>1</v>
      </c>
      <c r="I51" s="167">
        <v>20000</v>
      </c>
      <c r="J51" s="69">
        <v>4</v>
      </c>
      <c r="K51" s="170">
        <v>80000</v>
      </c>
    </row>
    <row r="52" spans="1:11">
      <c r="A52" s="158" t="s">
        <v>647</v>
      </c>
      <c r="B52" s="69">
        <v>11</v>
      </c>
      <c r="C52" s="167">
        <v>1238000</v>
      </c>
      <c r="D52" s="69">
        <v>11</v>
      </c>
      <c r="E52" s="167">
        <v>1238000</v>
      </c>
      <c r="F52" s="69">
        <v>11</v>
      </c>
      <c r="G52" s="167">
        <v>1238000</v>
      </c>
      <c r="H52" s="69">
        <v>11</v>
      </c>
      <c r="I52" s="167">
        <v>1238000</v>
      </c>
      <c r="J52" s="69">
        <v>44</v>
      </c>
      <c r="K52" s="167">
        <f>1238000*4</f>
        <v>4952000</v>
      </c>
    </row>
    <row r="53" spans="1:11">
      <c r="A53" s="152" t="s">
        <v>634</v>
      </c>
      <c r="B53" s="69">
        <v>14</v>
      </c>
      <c r="C53" s="167">
        <v>660000</v>
      </c>
      <c r="D53" s="69">
        <v>15</v>
      </c>
      <c r="E53" s="167">
        <v>660000</v>
      </c>
      <c r="F53" s="69">
        <v>15</v>
      </c>
      <c r="G53" s="167">
        <v>660000</v>
      </c>
      <c r="H53" s="69">
        <v>15</v>
      </c>
      <c r="I53" s="167">
        <v>660000</v>
      </c>
      <c r="J53" s="69">
        <v>60</v>
      </c>
      <c r="K53" s="167">
        <f>660000*4</f>
        <v>2640000</v>
      </c>
    </row>
    <row r="54" spans="1:11">
      <c r="A54" s="152" t="s">
        <v>642</v>
      </c>
      <c r="B54" s="69">
        <v>8</v>
      </c>
      <c r="C54" s="167">
        <v>3900000</v>
      </c>
      <c r="D54" s="69">
        <v>8</v>
      </c>
      <c r="E54" s="167">
        <v>3900000</v>
      </c>
      <c r="F54" s="69">
        <v>8</v>
      </c>
      <c r="G54" s="167">
        <v>3900000</v>
      </c>
      <c r="H54" s="69">
        <v>8</v>
      </c>
      <c r="I54" s="167">
        <v>3900000</v>
      </c>
      <c r="J54" s="69">
        <v>32</v>
      </c>
      <c r="K54" s="167">
        <f>3900000*4</f>
        <v>15600000</v>
      </c>
    </row>
    <row r="55" spans="1:11" s="133" customFormat="1">
      <c r="A55" s="152" t="s">
        <v>643</v>
      </c>
      <c r="B55" s="69">
        <v>24</v>
      </c>
      <c r="C55" s="167">
        <v>896000</v>
      </c>
      <c r="D55" s="69">
        <v>24</v>
      </c>
      <c r="E55" s="167">
        <v>896000</v>
      </c>
      <c r="F55" s="69">
        <v>24</v>
      </c>
      <c r="G55" s="167">
        <v>896000</v>
      </c>
      <c r="H55" s="69">
        <v>24</v>
      </c>
      <c r="I55" s="167">
        <v>896000</v>
      </c>
      <c r="J55" s="69">
        <f>24*4</f>
        <v>96</v>
      </c>
      <c r="K55" s="167">
        <f>896000*4</f>
        <v>3584000</v>
      </c>
    </row>
    <row r="56" spans="1:11" s="133" customFormat="1">
      <c r="A56" s="152" t="s">
        <v>644</v>
      </c>
      <c r="B56" s="69">
        <v>22</v>
      </c>
      <c r="C56" s="167">
        <v>718000</v>
      </c>
      <c r="D56" s="69">
        <v>22</v>
      </c>
      <c r="E56" s="167">
        <v>718000</v>
      </c>
      <c r="F56" s="69">
        <v>22</v>
      </c>
      <c r="G56" s="167">
        <v>718000</v>
      </c>
      <c r="H56" s="69">
        <v>22</v>
      </c>
      <c r="I56" s="167">
        <v>718000</v>
      </c>
      <c r="J56" s="69">
        <v>88</v>
      </c>
      <c r="K56" s="167">
        <f>718000*4</f>
        <v>2872000</v>
      </c>
    </row>
    <row r="57" spans="1:11">
      <c r="A57" s="151" t="s">
        <v>26</v>
      </c>
      <c r="B57" s="155">
        <f>SUM(B51:B56)</f>
        <v>80</v>
      </c>
      <c r="C57" s="168">
        <f t="shared" ref="C57:I57" si="7">SUM(C51:C56)</f>
        <v>7432000</v>
      </c>
      <c r="D57" s="155">
        <f t="shared" si="7"/>
        <v>81</v>
      </c>
      <c r="E57" s="168">
        <f t="shared" si="7"/>
        <v>7432000</v>
      </c>
      <c r="F57" s="155">
        <f t="shared" si="7"/>
        <v>81</v>
      </c>
      <c r="G57" s="168">
        <f t="shared" si="7"/>
        <v>7432000</v>
      </c>
      <c r="H57" s="155">
        <f t="shared" si="7"/>
        <v>81</v>
      </c>
      <c r="I57" s="168">
        <f t="shared" si="7"/>
        <v>7432000</v>
      </c>
      <c r="J57" s="155">
        <v>336</v>
      </c>
      <c r="K57" s="168">
        <f>7472000*4</f>
        <v>29888000</v>
      </c>
    </row>
    <row r="58" spans="1:11">
      <c r="A58" s="232" t="s">
        <v>1160</v>
      </c>
      <c r="B58" s="232">
        <f>SUM(B57,B41,B35,B29,B19)</f>
        <v>282</v>
      </c>
      <c r="C58" s="168">
        <f>SUM(C57,C41,C35,C29,C19)</f>
        <v>75208400</v>
      </c>
      <c r="D58" s="297">
        <f t="shared" ref="D58:H58" si="8">SUM(D57,D41,D35,D29,D19)</f>
        <v>296</v>
      </c>
      <c r="E58" s="168">
        <f>SUM(E57,E41,E35,E29,E19)</f>
        <v>75248400</v>
      </c>
      <c r="F58" s="297">
        <f t="shared" si="8"/>
        <v>296</v>
      </c>
      <c r="G58" s="168">
        <f>SUM(G57,G41,G35,G29,G19)</f>
        <v>75248400</v>
      </c>
      <c r="H58" s="297">
        <f t="shared" si="8"/>
        <v>296</v>
      </c>
      <c r="I58" s="168">
        <f>SUM(I57,I41,I35,I29,I19)</f>
        <v>75248400</v>
      </c>
      <c r="J58" s="311" t="s">
        <v>1202</v>
      </c>
      <c r="K58" s="163">
        <f>SUM(K57,K41,K35,K29,K19)</f>
        <v>300883600</v>
      </c>
    </row>
    <row r="65" spans="11:11">
      <c r="K65" s="312">
        <v>53</v>
      </c>
    </row>
  </sheetData>
  <mergeCells count="22">
    <mergeCell ref="J24:K24"/>
    <mergeCell ref="A46:A48"/>
    <mergeCell ref="B46:C46"/>
    <mergeCell ref="D46:E46"/>
    <mergeCell ref="F46:G46"/>
    <mergeCell ref="H46:I46"/>
    <mergeCell ref="J46:K46"/>
    <mergeCell ref="A24:A26"/>
    <mergeCell ref="B24:C24"/>
    <mergeCell ref="D24:E24"/>
    <mergeCell ref="F24:G24"/>
    <mergeCell ref="H24:I24"/>
    <mergeCell ref="J5:K5"/>
    <mergeCell ref="A1:K1"/>
    <mergeCell ref="A2:K2"/>
    <mergeCell ref="A4:K4"/>
    <mergeCell ref="A3:K3"/>
    <mergeCell ref="B5:C5"/>
    <mergeCell ref="D5:E5"/>
    <mergeCell ref="F5:G5"/>
    <mergeCell ref="H5:I5"/>
    <mergeCell ref="A5:A7"/>
  </mergeCells>
  <pageMargins left="0.11811023622047245" right="0.11811023622047245" top="0.55118110236220474" bottom="7.874015748031496E-2" header="0.31496062992125984" footer="0.31496062992125984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58"/>
  <sheetViews>
    <sheetView tabSelected="1" topLeftCell="A7" workbookViewId="0">
      <selection activeCell="A30" sqref="A30"/>
    </sheetView>
  </sheetViews>
  <sheetFormatPr defaultRowHeight="21" customHeight="1"/>
  <cols>
    <col min="1" max="1" width="39" customWidth="1"/>
    <col min="3" max="3" width="9.875" customWidth="1"/>
    <col min="4" max="4" width="9.625" bestFit="1" customWidth="1"/>
    <col min="5" max="5" width="9.625" customWidth="1"/>
    <col min="7" max="7" width="10.125" customWidth="1"/>
    <col min="9" max="9" width="9.75" customWidth="1"/>
    <col min="11" max="11" width="10.25" customWidth="1"/>
  </cols>
  <sheetData>
    <row r="1" spans="1:16" s="316" customFormat="1" ht="20.100000000000001" customHeight="1">
      <c r="A1" s="482" t="s">
        <v>512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335"/>
    </row>
    <row r="2" spans="1:16" s="316" customFormat="1" ht="20.100000000000001" customHeight="1">
      <c r="A2" s="482" t="s">
        <v>1213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335"/>
    </row>
    <row r="3" spans="1:16" s="316" customFormat="1" ht="20.100000000000001" customHeight="1">
      <c r="A3" s="478" t="s">
        <v>1211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</row>
    <row r="4" spans="1:16" s="316" customFormat="1" ht="20.100000000000001" customHeight="1">
      <c r="A4" s="483" t="s">
        <v>128</v>
      </c>
      <c r="B4" s="479" t="s">
        <v>514</v>
      </c>
      <c r="C4" s="479"/>
      <c r="D4" s="479" t="s">
        <v>588</v>
      </c>
      <c r="E4" s="479"/>
      <c r="F4" s="479" t="s">
        <v>515</v>
      </c>
      <c r="G4" s="479"/>
      <c r="H4" s="479" t="s">
        <v>516</v>
      </c>
      <c r="I4" s="479"/>
      <c r="J4" s="480" t="s">
        <v>517</v>
      </c>
      <c r="K4" s="481"/>
    </row>
    <row r="5" spans="1:16" s="316" customFormat="1" ht="20.100000000000001" customHeight="1">
      <c r="A5" s="484"/>
      <c r="B5" s="317" t="s">
        <v>88</v>
      </c>
      <c r="C5" s="317" t="s">
        <v>129</v>
      </c>
      <c r="D5" s="317" t="s">
        <v>88</v>
      </c>
      <c r="E5" s="317" t="s">
        <v>129</v>
      </c>
      <c r="F5" s="317" t="s">
        <v>88</v>
      </c>
      <c r="G5" s="317" t="s">
        <v>129</v>
      </c>
      <c r="H5" s="317" t="s">
        <v>88</v>
      </c>
      <c r="I5" s="317" t="s">
        <v>129</v>
      </c>
      <c r="J5" s="317" t="s">
        <v>88</v>
      </c>
      <c r="K5" s="317" t="s">
        <v>129</v>
      </c>
    </row>
    <row r="6" spans="1:16" s="316" customFormat="1" ht="20.100000000000001" customHeight="1">
      <c r="A6" s="485"/>
      <c r="B6" s="318" t="s">
        <v>130</v>
      </c>
      <c r="C6" s="319" t="s">
        <v>398</v>
      </c>
      <c r="D6" s="318" t="s">
        <v>130</v>
      </c>
      <c r="E6" s="318" t="s">
        <v>398</v>
      </c>
      <c r="F6" s="318" t="s">
        <v>130</v>
      </c>
      <c r="G6" s="318" t="s">
        <v>398</v>
      </c>
      <c r="H6" s="318" t="s">
        <v>130</v>
      </c>
      <c r="I6" s="318" t="s">
        <v>398</v>
      </c>
      <c r="J6" s="318" t="s">
        <v>130</v>
      </c>
      <c r="K6" s="318" t="s">
        <v>398</v>
      </c>
    </row>
    <row r="7" spans="1:16" s="316" customFormat="1" ht="20.100000000000001" customHeight="1">
      <c r="A7" s="320" t="s">
        <v>1204</v>
      </c>
      <c r="B7" s="321"/>
      <c r="C7" s="322"/>
      <c r="D7" s="323"/>
      <c r="E7" s="321"/>
      <c r="F7" s="323"/>
      <c r="G7" s="150"/>
      <c r="H7" s="323"/>
      <c r="I7" s="150"/>
      <c r="J7" s="323"/>
      <c r="K7" s="323"/>
    </row>
    <row r="8" spans="1:16" s="316" customFormat="1" ht="20.100000000000001" customHeight="1">
      <c r="A8" s="324" t="s">
        <v>1205</v>
      </c>
      <c r="B8" s="321">
        <v>1</v>
      </c>
      <c r="C8" s="325">
        <v>1000000</v>
      </c>
      <c r="D8" s="321">
        <v>116</v>
      </c>
      <c r="E8" s="332">
        <v>68339000</v>
      </c>
      <c r="F8" s="321">
        <v>0</v>
      </c>
      <c r="G8" s="325">
        <v>0</v>
      </c>
      <c r="H8" s="321">
        <v>0</v>
      </c>
      <c r="I8" s="325">
        <v>0</v>
      </c>
      <c r="J8" s="340"/>
      <c r="K8" s="326"/>
    </row>
    <row r="9" spans="1:16" s="316" customFormat="1" ht="20.100000000000001" customHeight="1">
      <c r="A9" s="327" t="s">
        <v>26</v>
      </c>
      <c r="B9" s="327">
        <v>1</v>
      </c>
      <c r="C9" s="328">
        <v>1000000</v>
      </c>
      <c r="D9" s="338">
        <v>116</v>
      </c>
      <c r="E9" s="332">
        <v>68339000</v>
      </c>
      <c r="F9" s="338">
        <v>0</v>
      </c>
      <c r="G9" s="328">
        <v>0</v>
      </c>
      <c r="H9" s="338">
        <v>0</v>
      </c>
      <c r="I9" s="328">
        <v>0</v>
      </c>
      <c r="J9" s="337">
        <v>117</v>
      </c>
      <c r="K9" s="328">
        <v>69339000</v>
      </c>
    </row>
    <row r="10" spans="1:16" s="316" customFormat="1" ht="20.100000000000001" customHeight="1">
      <c r="A10" s="331" t="s">
        <v>1207</v>
      </c>
      <c r="B10" s="322"/>
      <c r="C10" s="322"/>
      <c r="D10" s="149"/>
      <c r="E10" s="322"/>
      <c r="F10" s="149"/>
      <c r="G10" s="322"/>
      <c r="H10" s="149"/>
      <c r="I10" s="322"/>
      <c r="J10" s="323"/>
      <c r="K10" s="323"/>
    </row>
    <row r="11" spans="1:16" s="316" customFormat="1" ht="20.100000000000001" customHeight="1">
      <c r="A11" s="315" t="s">
        <v>1206</v>
      </c>
      <c r="B11" s="323"/>
      <c r="C11" s="323"/>
      <c r="D11" s="149"/>
      <c r="E11" s="323"/>
      <c r="F11" s="149"/>
      <c r="G11" s="323"/>
      <c r="H11" s="149"/>
      <c r="I11" s="323"/>
      <c r="J11" s="323"/>
      <c r="K11" s="323"/>
    </row>
    <row r="12" spans="1:16" s="316" customFormat="1" ht="20.100000000000001" customHeight="1">
      <c r="A12" s="324" t="s">
        <v>1208</v>
      </c>
      <c r="B12" s="323">
        <v>0</v>
      </c>
      <c r="C12" s="326">
        <v>0</v>
      </c>
      <c r="D12" s="323">
        <v>1</v>
      </c>
      <c r="E12" s="326">
        <v>300000</v>
      </c>
      <c r="F12" s="323">
        <v>0</v>
      </c>
      <c r="G12" s="326">
        <v>0</v>
      </c>
      <c r="H12" s="323">
        <v>0</v>
      </c>
      <c r="I12" s="326">
        <v>0</v>
      </c>
      <c r="J12" s="323">
        <v>1</v>
      </c>
      <c r="K12" s="326">
        <v>300000</v>
      </c>
      <c r="O12" s="316">
        <v>20000</v>
      </c>
      <c r="P12" s="316">
        <v>1</v>
      </c>
    </row>
    <row r="13" spans="1:16" s="316" customFormat="1" ht="20.100000000000001" customHeight="1">
      <c r="A13" s="324" t="s">
        <v>1214</v>
      </c>
      <c r="B13" s="321">
        <v>0</v>
      </c>
      <c r="C13" s="326">
        <v>0</v>
      </c>
      <c r="D13" s="321">
        <v>4</v>
      </c>
      <c r="E13" s="326">
        <v>974000</v>
      </c>
      <c r="F13" s="321">
        <v>4</v>
      </c>
      <c r="G13" s="326">
        <v>974000</v>
      </c>
      <c r="H13" s="321">
        <v>4</v>
      </c>
      <c r="I13" s="326">
        <v>974000</v>
      </c>
      <c r="J13" s="321">
        <v>12</v>
      </c>
      <c r="K13" s="326">
        <v>2922000</v>
      </c>
    </row>
    <row r="14" spans="1:16" s="316" customFormat="1" ht="20.100000000000001" customHeight="1">
      <c r="A14" s="324" t="s">
        <v>1215</v>
      </c>
      <c r="B14" s="321">
        <v>5</v>
      </c>
      <c r="C14" s="326">
        <v>529190</v>
      </c>
      <c r="D14" s="321">
        <v>6</v>
      </c>
      <c r="E14" s="326">
        <v>929190</v>
      </c>
      <c r="F14" s="321">
        <v>6</v>
      </c>
      <c r="G14" s="326">
        <v>929190</v>
      </c>
      <c r="H14" s="321">
        <v>6</v>
      </c>
      <c r="I14" s="326">
        <v>929190</v>
      </c>
      <c r="J14" s="321">
        <v>23</v>
      </c>
      <c r="K14" s="326">
        <v>3316760</v>
      </c>
    </row>
    <row r="15" spans="1:16" s="316" customFormat="1" ht="20.100000000000001" customHeight="1">
      <c r="A15" s="324" t="s">
        <v>1216</v>
      </c>
      <c r="B15" s="321">
        <v>0</v>
      </c>
      <c r="C15" s="326">
        <v>0</v>
      </c>
      <c r="D15" s="321">
        <v>2</v>
      </c>
      <c r="E15" s="326">
        <v>155000</v>
      </c>
      <c r="F15" s="321">
        <v>2</v>
      </c>
      <c r="G15" s="326">
        <v>155000</v>
      </c>
      <c r="H15" s="321">
        <v>2</v>
      </c>
      <c r="I15" s="326">
        <v>155000</v>
      </c>
      <c r="J15" s="321">
        <v>6</v>
      </c>
      <c r="K15" s="326">
        <v>465000</v>
      </c>
    </row>
    <row r="16" spans="1:16" s="316" customFormat="1" ht="20.100000000000001" customHeight="1">
      <c r="A16" s="327" t="s">
        <v>26</v>
      </c>
      <c r="B16" s="327">
        <v>5</v>
      </c>
      <c r="C16" s="328">
        <f>SUM(C12:C15)</f>
        <v>529190</v>
      </c>
      <c r="D16" s="339">
        <v>13</v>
      </c>
      <c r="E16" s="328">
        <f>SUM(E12:E15)</f>
        <v>2358190</v>
      </c>
      <c r="F16" s="339">
        <f>SUM(F12:F15)</f>
        <v>12</v>
      </c>
      <c r="G16" s="328">
        <f>SUM(G12:G15)</f>
        <v>2058190</v>
      </c>
      <c r="H16" s="339">
        <f>SUM(H12:H15)</f>
        <v>12</v>
      </c>
      <c r="I16" s="328">
        <f>SUM(I12:I15)</f>
        <v>2058190</v>
      </c>
      <c r="J16" s="327">
        <v>42</v>
      </c>
      <c r="K16" s="328">
        <f>SUM(K12:K15)</f>
        <v>7003760</v>
      </c>
    </row>
    <row r="17" spans="1:12" s="316" customFormat="1" ht="20.100000000000001" customHeight="1">
      <c r="A17" s="315" t="s">
        <v>1209</v>
      </c>
      <c r="B17" s="319"/>
      <c r="C17" s="336"/>
      <c r="D17" s="319"/>
      <c r="E17" s="336"/>
      <c r="F17" s="319"/>
      <c r="G17" s="336"/>
      <c r="H17" s="319"/>
      <c r="I17" s="336"/>
      <c r="J17" s="319"/>
      <c r="K17" s="336"/>
    </row>
    <row r="18" spans="1:12" s="316" customFormat="1" ht="20.100000000000001" customHeight="1">
      <c r="A18" s="324" t="s">
        <v>1210</v>
      </c>
      <c r="B18" s="321">
        <v>1</v>
      </c>
      <c r="C18" s="326">
        <v>20000</v>
      </c>
      <c r="D18" s="321">
        <v>2</v>
      </c>
      <c r="E18" s="326">
        <v>50000</v>
      </c>
      <c r="F18" s="321">
        <v>2</v>
      </c>
      <c r="G18" s="326">
        <v>50000</v>
      </c>
      <c r="H18" s="321">
        <v>2</v>
      </c>
      <c r="I18" s="326">
        <v>50000</v>
      </c>
      <c r="J18" s="321">
        <v>7</v>
      </c>
      <c r="K18" s="326">
        <v>170000</v>
      </c>
    </row>
    <row r="19" spans="1:12" s="316" customFormat="1" ht="20.100000000000001" customHeight="1">
      <c r="A19" s="324" t="s">
        <v>1217</v>
      </c>
      <c r="B19" s="321">
        <v>2</v>
      </c>
      <c r="C19" s="332">
        <v>205563</v>
      </c>
      <c r="D19" s="321">
        <v>2</v>
      </c>
      <c r="E19" s="332">
        <v>205563</v>
      </c>
      <c r="F19" s="321">
        <v>2</v>
      </c>
      <c r="G19" s="332">
        <v>205563</v>
      </c>
      <c r="H19" s="321">
        <v>2</v>
      </c>
      <c r="I19" s="332">
        <v>205563</v>
      </c>
      <c r="J19" s="321">
        <v>8</v>
      </c>
      <c r="K19" s="332">
        <v>822252</v>
      </c>
    </row>
    <row r="20" spans="1:12" s="316" customFormat="1" ht="20.100000000000001" customHeight="1">
      <c r="A20" s="341" t="s">
        <v>26</v>
      </c>
      <c r="B20" s="330">
        <v>3</v>
      </c>
      <c r="C20" s="328">
        <v>225563</v>
      </c>
      <c r="D20" s="330">
        <v>4</v>
      </c>
      <c r="E20" s="328">
        <v>255563</v>
      </c>
      <c r="F20" s="330">
        <v>4</v>
      </c>
      <c r="G20" s="328">
        <v>255563</v>
      </c>
      <c r="H20" s="330">
        <v>4</v>
      </c>
      <c r="I20" s="328">
        <v>255563</v>
      </c>
      <c r="J20" s="342">
        <v>15</v>
      </c>
      <c r="K20" s="328">
        <v>992252</v>
      </c>
    </row>
    <row r="21" spans="1:12" s="316" customFormat="1" ht="20.100000000000001" customHeight="1">
      <c r="A21" s="341" t="s">
        <v>1212</v>
      </c>
      <c r="B21" s="330">
        <v>9</v>
      </c>
      <c r="C21" s="329">
        <v>1754753</v>
      </c>
      <c r="D21" s="330">
        <v>133</v>
      </c>
      <c r="E21" s="329">
        <v>70952753</v>
      </c>
      <c r="F21" s="330">
        <v>16</v>
      </c>
      <c r="G21" s="329">
        <v>2313753</v>
      </c>
      <c r="H21" s="330">
        <v>16</v>
      </c>
      <c r="I21" s="329">
        <v>2313753</v>
      </c>
      <c r="J21" s="330">
        <v>174</v>
      </c>
      <c r="K21" s="328">
        <v>77335012</v>
      </c>
    </row>
    <row r="22" spans="1:12" s="316" customFormat="1" ht="20.100000000000001" customHeight="1">
      <c r="A22" s="333"/>
      <c r="B22" s="333"/>
      <c r="C22" s="334"/>
      <c r="D22" s="333"/>
      <c r="E22" s="334"/>
      <c r="F22" s="333"/>
      <c r="G22" s="334"/>
      <c r="H22" s="333"/>
      <c r="I22" s="334"/>
      <c r="J22" s="333"/>
      <c r="K22" s="334"/>
    </row>
    <row r="23" spans="1:12" s="316" customFormat="1" ht="20.100000000000001" customHeight="1">
      <c r="A23" s="333"/>
      <c r="B23" s="333"/>
      <c r="C23" s="334"/>
      <c r="D23" s="333"/>
      <c r="E23" s="334"/>
      <c r="F23" s="333"/>
      <c r="G23" s="334"/>
      <c r="H23" s="333"/>
      <c r="I23" s="334"/>
      <c r="J23" s="333"/>
      <c r="K23" s="334"/>
    </row>
    <row r="24" spans="1:12" s="316" customFormat="1" ht="20.100000000000001" customHeight="1">
      <c r="A24" s="333"/>
      <c r="B24" s="333"/>
      <c r="C24" s="334"/>
      <c r="D24" s="333"/>
      <c r="E24" s="334"/>
      <c r="F24" s="333"/>
      <c r="G24" s="334"/>
      <c r="H24" s="333"/>
      <c r="I24" s="334"/>
      <c r="J24" s="333"/>
      <c r="K24" s="334"/>
    </row>
    <row r="25" spans="1:12" s="316" customFormat="1" ht="20.100000000000001" customHeight="1">
      <c r="A25" s="333"/>
      <c r="B25" s="333"/>
      <c r="C25" s="334"/>
      <c r="D25" s="333"/>
      <c r="E25" s="334"/>
      <c r="F25" s="333"/>
      <c r="G25" s="334"/>
      <c r="H25" s="333"/>
      <c r="I25" s="334"/>
      <c r="J25" s="333"/>
      <c r="K25" s="334"/>
    </row>
    <row r="26" spans="1:12" s="316" customFormat="1" ht="20.100000000000001" customHeight="1">
      <c r="A26" s="333"/>
      <c r="B26" s="333"/>
      <c r="C26" s="334"/>
      <c r="D26" s="333"/>
      <c r="E26" s="334"/>
      <c r="F26" s="333"/>
      <c r="G26" s="334"/>
      <c r="H26" s="333"/>
      <c r="I26" s="334"/>
      <c r="J26" s="333"/>
      <c r="K26" s="334"/>
    </row>
    <row r="27" spans="1:12" s="316" customFormat="1" ht="20.100000000000001" customHeight="1">
      <c r="A27" s="333"/>
      <c r="B27" s="333"/>
      <c r="C27" s="334"/>
      <c r="D27" s="333"/>
      <c r="E27" s="334"/>
      <c r="F27" s="333"/>
      <c r="G27" s="334"/>
      <c r="H27" s="333"/>
      <c r="I27" s="334"/>
      <c r="J27" s="333"/>
      <c r="K27" s="334"/>
    </row>
    <row r="28" spans="1:12" s="316" customFormat="1" ht="20.100000000000001" customHeight="1">
      <c r="A28" s="333"/>
      <c r="B28" s="333"/>
      <c r="C28" s="334"/>
      <c r="D28" s="333"/>
      <c r="E28" s="334"/>
      <c r="F28" s="333"/>
      <c r="G28" s="334"/>
      <c r="H28" s="333"/>
      <c r="I28" s="334"/>
      <c r="J28" s="333"/>
      <c r="K28" s="334"/>
    </row>
    <row r="29" spans="1:12" s="131" customFormat="1" ht="21" customHeight="1">
      <c r="A29" s="314"/>
      <c r="B29" s="314"/>
      <c r="C29" s="251"/>
      <c r="D29" s="314"/>
      <c r="E29" s="251"/>
      <c r="F29" s="314"/>
      <c r="G29" s="251"/>
      <c r="H29" s="314"/>
      <c r="I29" s="251"/>
      <c r="J29" s="314"/>
      <c r="K29" s="251"/>
      <c r="L29" s="291"/>
    </row>
    <row r="30" spans="1:12" s="131" customFormat="1" ht="21" customHeight="1">
      <c r="A30" s="314"/>
      <c r="B30" s="314"/>
      <c r="C30" s="251"/>
      <c r="D30" s="314"/>
      <c r="E30" s="251"/>
      <c r="F30" s="314"/>
      <c r="G30" s="251"/>
      <c r="H30" s="314"/>
      <c r="I30" s="251"/>
      <c r="J30" s="314"/>
      <c r="K30" s="251"/>
      <c r="L30" s="291"/>
    </row>
    <row r="31" spans="1:12" s="131" customFormat="1" ht="21" customHeight="1">
      <c r="A31" s="314"/>
      <c r="B31" s="314"/>
      <c r="C31" s="251"/>
      <c r="D31" s="314"/>
      <c r="E31" s="251"/>
      <c r="F31" s="314"/>
      <c r="G31" s="251"/>
      <c r="H31" s="314"/>
      <c r="I31" s="251"/>
      <c r="J31" s="314"/>
      <c r="K31" s="251"/>
      <c r="L31" s="291"/>
    </row>
    <row r="32" spans="1:12" s="131" customFormat="1" ht="21" customHeight="1">
      <c r="A32" s="314"/>
      <c r="B32" s="314"/>
      <c r="C32" s="251"/>
      <c r="D32" s="314"/>
      <c r="E32" s="251"/>
      <c r="F32" s="314"/>
      <c r="G32" s="251"/>
      <c r="H32" s="314"/>
      <c r="I32" s="251"/>
      <c r="J32" s="314"/>
      <c r="K32" s="251"/>
      <c r="L32" s="291"/>
    </row>
    <row r="33" spans="1:12" s="131" customFormat="1" ht="21" customHeight="1">
      <c r="A33" s="314"/>
      <c r="B33" s="314"/>
      <c r="C33" s="251"/>
      <c r="D33" s="314"/>
      <c r="E33" s="251"/>
      <c r="F33" s="314"/>
      <c r="G33" s="251"/>
      <c r="H33" s="314"/>
      <c r="I33" s="251"/>
      <c r="J33" s="314"/>
      <c r="K33" s="251"/>
      <c r="L33" s="291"/>
    </row>
    <row r="34" spans="1:12" s="131" customFormat="1" ht="21" customHeight="1">
      <c r="A34" s="314"/>
      <c r="B34" s="314"/>
      <c r="C34" s="251"/>
      <c r="D34" s="314"/>
      <c r="E34" s="251"/>
      <c r="F34" s="314"/>
      <c r="G34" s="251"/>
      <c r="H34" s="314"/>
      <c r="I34" s="251"/>
      <c r="J34" s="314"/>
      <c r="K34" s="251"/>
      <c r="L34" s="291"/>
    </row>
    <row r="35" spans="1:12" s="131" customFormat="1" ht="21" customHeight="1">
      <c r="A35" s="314"/>
      <c r="B35" s="314"/>
      <c r="C35" s="251"/>
      <c r="D35" s="314"/>
      <c r="E35" s="251"/>
      <c r="F35" s="314"/>
      <c r="G35" s="251"/>
      <c r="H35" s="314"/>
      <c r="I35" s="251"/>
      <c r="J35" s="314"/>
      <c r="K35" s="251"/>
      <c r="L35" s="291"/>
    </row>
    <row r="36" spans="1:12" s="131" customFormat="1" ht="21" customHeight="1">
      <c r="A36" s="314"/>
      <c r="B36" s="314"/>
      <c r="C36" s="251"/>
      <c r="D36" s="314"/>
      <c r="E36" s="251"/>
      <c r="F36" s="314"/>
      <c r="G36" s="251"/>
      <c r="H36" s="314"/>
      <c r="I36" s="251"/>
      <c r="J36" s="314"/>
      <c r="K36" s="251"/>
      <c r="L36" s="291"/>
    </row>
    <row r="37" spans="1:12" s="131" customFormat="1" ht="21" customHeight="1">
      <c r="A37" s="314"/>
      <c r="B37" s="314"/>
      <c r="C37" s="251"/>
      <c r="D37" s="314"/>
      <c r="E37" s="251"/>
      <c r="F37" s="314"/>
      <c r="G37" s="251"/>
      <c r="H37" s="314"/>
      <c r="I37" s="251"/>
      <c r="J37" s="314"/>
      <c r="K37" s="251"/>
      <c r="L37" s="291"/>
    </row>
    <row r="38" spans="1:12" s="131" customFormat="1" ht="21" customHeight="1">
      <c r="A38" s="314"/>
      <c r="B38" s="314"/>
      <c r="C38" s="251"/>
      <c r="D38" s="314"/>
      <c r="E38" s="251"/>
      <c r="F38" s="314"/>
      <c r="G38" s="251"/>
      <c r="H38" s="314"/>
      <c r="I38" s="251"/>
      <c r="J38" s="314"/>
      <c r="K38" s="251"/>
      <c r="L38" s="291"/>
    </row>
    <row r="39" spans="1:12" ht="21" customHeight="1"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</row>
    <row r="40" spans="1:12" ht="21" customHeight="1"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</row>
    <row r="41" spans="1:12" ht="21" customHeight="1">
      <c r="A41" s="291"/>
      <c r="B41" s="291"/>
      <c r="C41" s="291"/>
      <c r="D41" s="291"/>
      <c r="E41" s="291"/>
      <c r="F41" s="291"/>
      <c r="G41" s="291"/>
      <c r="H41" s="291"/>
      <c r="I41" s="291"/>
      <c r="J41" s="291"/>
      <c r="K41" s="291"/>
    </row>
    <row r="42" spans="1:12" ht="21" customHeight="1">
      <c r="A42" s="291"/>
      <c r="B42" s="291"/>
      <c r="C42" s="291"/>
      <c r="D42" s="291"/>
      <c r="E42" s="291"/>
      <c r="F42" s="291"/>
      <c r="G42" s="291"/>
      <c r="H42" s="291"/>
      <c r="I42" s="291"/>
      <c r="J42" s="291"/>
      <c r="K42" s="291"/>
    </row>
    <row r="43" spans="1:12" ht="21" customHeight="1">
      <c r="A43" s="291"/>
      <c r="B43" s="291"/>
      <c r="C43" s="291"/>
      <c r="D43" s="291"/>
      <c r="E43" s="291"/>
      <c r="F43" s="291"/>
      <c r="G43" s="291"/>
      <c r="H43" s="291"/>
      <c r="I43" s="291"/>
      <c r="J43" s="291"/>
      <c r="K43" s="291"/>
    </row>
    <row r="44" spans="1:12" ht="21" customHeight="1">
      <c r="A44" s="291"/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spans="1:12" ht="21" customHeight="1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</row>
    <row r="46" spans="1:12" ht="21" customHeight="1">
      <c r="A46" s="291"/>
      <c r="B46" s="291"/>
      <c r="C46" s="291"/>
      <c r="D46" s="291"/>
      <c r="E46" s="291"/>
      <c r="F46" s="291"/>
      <c r="G46" s="291"/>
      <c r="H46" s="291"/>
      <c r="I46" s="291"/>
      <c r="J46" s="291"/>
      <c r="K46" s="291"/>
    </row>
    <row r="47" spans="1:12" ht="21" customHeight="1">
      <c r="A47" s="291"/>
      <c r="B47" s="291"/>
      <c r="C47" s="291"/>
      <c r="D47" s="291"/>
      <c r="E47" s="291"/>
      <c r="F47" s="291"/>
      <c r="G47" s="291"/>
      <c r="H47" s="291"/>
      <c r="I47" s="291"/>
      <c r="J47" s="291"/>
      <c r="K47" s="291"/>
    </row>
    <row r="48" spans="1:12" ht="21" customHeight="1">
      <c r="A48" s="291"/>
      <c r="B48" s="291"/>
      <c r="C48" s="291"/>
      <c r="D48" s="291"/>
      <c r="E48" s="291"/>
      <c r="F48" s="291"/>
      <c r="G48" s="291"/>
      <c r="H48" s="291"/>
      <c r="I48" s="291"/>
      <c r="J48" s="291"/>
      <c r="K48" s="291"/>
    </row>
    <row r="49" spans="1:11" ht="21" customHeight="1">
      <c r="A49" s="299"/>
      <c r="B49" s="301"/>
      <c r="C49" s="308"/>
      <c r="D49" s="301"/>
      <c r="E49" s="308"/>
      <c r="F49" s="301"/>
      <c r="G49" s="308"/>
      <c r="H49" s="301"/>
      <c r="I49" s="308"/>
      <c r="J49" s="301"/>
      <c r="K49" s="308"/>
    </row>
    <row r="50" spans="1:11" ht="21" customHeight="1">
      <c r="A50" s="299"/>
      <c r="B50" s="301"/>
      <c r="C50" s="308"/>
      <c r="D50" s="301"/>
      <c r="E50" s="308"/>
      <c r="F50" s="301"/>
      <c r="G50" s="308"/>
      <c r="H50" s="301"/>
      <c r="I50" s="308"/>
      <c r="J50" s="301"/>
      <c r="K50" s="308"/>
    </row>
    <row r="51" spans="1:11" ht="21" customHeight="1">
      <c r="A51" s="299"/>
      <c r="B51" s="301"/>
      <c r="C51" s="308"/>
      <c r="D51" s="301"/>
      <c r="E51" s="308"/>
      <c r="F51" s="301"/>
      <c r="G51" s="308"/>
      <c r="H51" s="301"/>
      <c r="I51" s="308"/>
      <c r="J51" s="301"/>
      <c r="K51" s="308"/>
    </row>
    <row r="52" spans="1:11" ht="21" customHeight="1">
      <c r="A52" s="302"/>
      <c r="B52" s="302"/>
      <c r="C52" s="303"/>
      <c r="D52" s="302"/>
      <c r="E52" s="303"/>
      <c r="F52" s="302"/>
      <c r="G52" s="303"/>
      <c r="H52" s="302"/>
      <c r="I52" s="303"/>
      <c r="J52" s="302"/>
      <c r="K52" s="303"/>
    </row>
    <row r="53" spans="1:11" ht="21" customHeight="1">
      <c r="A53" s="302"/>
      <c r="B53" s="302"/>
      <c r="C53" s="309"/>
      <c r="D53" s="302"/>
      <c r="E53" s="309"/>
      <c r="F53" s="302"/>
      <c r="G53" s="309"/>
      <c r="H53" s="302"/>
      <c r="I53" s="309"/>
      <c r="J53" s="310"/>
      <c r="K53" s="166"/>
    </row>
    <row r="54" spans="1:11" ht="21" customHeight="1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</row>
    <row r="55" spans="1:11" ht="21" customHeight="1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</row>
    <row r="56" spans="1:11" ht="21" customHeight="1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</row>
    <row r="57" spans="1:11" ht="21" customHeight="1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</row>
    <row r="58" spans="1:11" ht="21" customHeight="1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</row>
  </sheetData>
  <mergeCells count="9">
    <mergeCell ref="A1:K1"/>
    <mergeCell ref="A2:K2"/>
    <mergeCell ref="A4:A6"/>
    <mergeCell ref="B4:C4"/>
    <mergeCell ref="D4:E4"/>
    <mergeCell ref="F4:G4"/>
    <mergeCell ref="A3:L3"/>
    <mergeCell ref="H4:I4"/>
    <mergeCell ref="J4:K4"/>
  </mergeCells>
  <pageMargins left="0.11811023622047245" right="0.11811023622047245" top="0.70866141732283472" bottom="0.15748031496062992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F12" sqref="F12"/>
    </sheetView>
  </sheetViews>
  <sheetFormatPr defaultRowHeight="18.75"/>
  <cols>
    <col min="1" max="1" width="8.125" style="248" customWidth="1"/>
    <col min="2" max="11" width="9" style="248"/>
  </cols>
  <sheetData>
    <row r="1" spans="1:11" ht="23.25">
      <c r="A1" s="343" t="s">
        <v>1161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1" ht="23.25">
      <c r="A2" s="237"/>
      <c r="B2" s="237"/>
      <c r="C2" s="237"/>
      <c r="D2" s="237"/>
      <c r="E2" s="237"/>
      <c r="F2" s="237"/>
      <c r="G2" s="237"/>
      <c r="H2" s="237"/>
      <c r="I2" s="237"/>
      <c r="J2" s="237"/>
    </row>
    <row r="3" spans="1:11" ht="21">
      <c r="A3" s="24" t="s">
        <v>1162</v>
      </c>
      <c r="B3" s="3"/>
      <c r="C3" s="3"/>
      <c r="D3" s="3"/>
      <c r="E3" s="3"/>
      <c r="F3" s="3"/>
      <c r="G3" s="3"/>
      <c r="H3" s="3"/>
      <c r="I3" s="293" t="s">
        <v>1163</v>
      </c>
    </row>
    <row r="4" spans="1:11" ht="23.25">
      <c r="A4" s="3" t="s">
        <v>1164</v>
      </c>
      <c r="B4" s="3"/>
      <c r="C4" s="3"/>
      <c r="D4" s="3"/>
      <c r="E4" s="3"/>
      <c r="F4" s="3"/>
      <c r="G4" s="3"/>
      <c r="H4" s="3"/>
      <c r="I4" s="294">
        <v>1</v>
      </c>
    </row>
    <row r="5" spans="1:11" ht="23.25">
      <c r="A5" s="3" t="s">
        <v>1165</v>
      </c>
      <c r="B5" s="3"/>
      <c r="C5" s="3"/>
      <c r="D5" s="3"/>
      <c r="E5" s="3"/>
      <c r="F5" s="3"/>
      <c r="G5" s="3"/>
      <c r="H5" s="3"/>
      <c r="I5" s="295">
        <v>17</v>
      </c>
    </row>
    <row r="6" spans="1:11" ht="23.25">
      <c r="A6" s="3" t="s">
        <v>1166</v>
      </c>
      <c r="B6" s="3"/>
      <c r="C6" s="3"/>
      <c r="D6" s="3"/>
      <c r="E6" s="3"/>
      <c r="F6" s="3"/>
      <c r="G6" s="3"/>
      <c r="H6" s="3"/>
      <c r="I6" s="295">
        <v>25</v>
      </c>
    </row>
    <row r="7" spans="1:11" ht="23.25">
      <c r="A7" s="3" t="s">
        <v>1167</v>
      </c>
      <c r="B7" s="3"/>
      <c r="C7" s="3"/>
      <c r="D7" s="3"/>
      <c r="E7" s="3"/>
      <c r="F7" s="3"/>
      <c r="G7" s="3"/>
      <c r="H7" s="3"/>
      <c r="I7" s="295">
        <v>49</v>
      </c>
    </row>
    <row r="8" spans="1:11" s="131" customFormat="1" ht="23.25">
      <c r="A8" s="3"/>
      <c r="B8" s="3" t="s">
        <v>1168</v>
      </c>
      <c r="C8" s="3"/>
      <c r="D8" s="3"/>
      <c r="E8" s="3"/>
      <c r="F8" s="3"/>
      <c r="G8" s="3"/>
      <c r="H8" s="3"/>
      <c r="I8" s="295">
        <v>51</v>
      </c>
      <c r="K8" s="248"/>
    </row>
    <row r="9" spans="1:11" ht="23.25">
      <c r="A9" s="3" t="s">
        <v>1169</v>
      </c>
      <c r="B9" s="3"/>
      <c r="C9" s="3"/>
      <c r="D9" s="3"/>
      <c r="E9" s="3"/>
      <c r="F9" s="3"/>
      <c r="G9" s="3"/>
      <c r="H9" s="3"/>
      <c r="I9" s="295">
        <v>126</v>
      </c>
    </row>
    <row r="10" spans="1:11" ht="23.25">
      <c r="A10" s="3"/>
      <c r="C10" s="3"/>
      <c r="D10" s="3"/>
      <c r="E10" s="3"/>
      <c r="F10" s="3"/>
      <c r="G10" s="3"/>
      <c r="H10" s="3"/>
      <c r="I10" s="3"/>
      <c r="J10" s="295"/>
    </row>
    <row r="11" spans="1:11" ht="2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ht="2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ht="21">
      <c r="A13" s="3"/>
      <c r="B13" s="3"/>
      <c r="C13" s="3"/>
      <c r="D13" s="3"/>
      <c r="E13" s="296"/>
      <c r="F13" s="3"/>
      <c r="G13" s="3"/>
      <c r="H13" s="3"/>
      <c r="I13" s="3"/>
      <c r="J13" s="3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99"/>
  <sheetViews>
    <sheetView topLeftCell="A16" zoomScale="115" zoomScaleNormal="115" workbookViewId="0">
      <selection activeCell="J9" sqref="J9"/>
    </sheetView>
  </sheetViews>
  <sheetFormatPr defaultRowHeight="21"/>
  <cols>
    <col min="1" max="1" width="4.75" style="1" customWidth="1"/>
    <col min="2" max="2" width="3.75" style="1" customWidth="1"/>
    <col min="3" max="3" width="9" style="1"/>
    <col min="4" max="5" width="14.125" style="1" customWidth="1"/>
    <col min="6" max="6" width="12.625" style="1" customWidth="1"/>
    <col min="7" max="7" width="13.125" style="1" customWidth="1"/>
    <col min="8" max="8" width="14.25" style="1" customWidth="1"/>
    <col min="9" max="16384" width="9" style="1"/>
  </cols>
  <sheetData>
    <row r="1" spans="1:13" ht="23.25">
      <c r="A1" s="356" t="s">
        <v>0</v>
      </c>
      <c r="B1" s="356"/>
      <c r="C1" s="356"/>
      <c r="D1" s="356"/>
      <c r="E1" s="356"/>
      <c r="F1" s="356"/>
      <c r="G1" s="356"/>
      <c r="H1" s="356"/>
    </row>
    <row r="2" spans="1:13" ht="28.5" customHeight="1">
      <c r="A2" s="356" t="s">
        <v>1</v>
      </c>
      <c r="B2" s="356"/>
      <c r="C2" s="356"/>
      <c r="D2" s="356"/>
      <c r="E2" s="356"/>
      <c r="F2" s="356"/>
      <c r="G2" s="356"/>
      <c r="H2" s="356"/>
    </row>
    <row r="3" spans="1:13">
      <c r="A3" s="2" t="s">
        <v>2</v>
      </c>
    </row>
    <row r="4" spans="1:13">
      <c r="B4" s="2" t="s">
        <v>3</v>
      </c>
    </row>
    <row r="12" spans="1:13">
      <c r="M12" s="77"/>
    </row>
    <row r="20" spans="1:16">
      <c r="B20" s="2" t="s">
        <v>4</v>
      </c>
    </row>
    <row r="21" spans="1:16">
      <c r="C21" s="1" t="s">
        <v>7</v>
      </c>
    </row>
    <row r="22" spans="1:16">
      <c r="C22" s="1" t="s">
        <v>8</v>
      </c>
    </row>
    <row r="23" spans="1:16">
      <c r="A23" s="1" t="s">
        <v>9</v>
      </c>
    </row>
    <row r="24" spans="1:16">
      <c r="C24" s="2" t="s">
        <v>20</v>
      </c>
      <c r="D24" s="3" t="s">
        <v>369</v>
      </c>
      <c r="E24" s="3" t="s">
        <v>370</v>
      </c>
      <c r="F24" s="3"/>
      <c r="G24" s="3" t="s">
        <v>371</v>
      </c>
      <c r="I24" s="3"/>
      <c r="J24" s="3"/>
      <c r="K24" s="3"/>
      <c r="L24" s="3"/>
      <c r="M24" s="3"/>
      <c r="N24" s="3"/>
      <c r="P24" s="3"/>
    </row>
    <row r="25" spans="1:16">
      <c r="B25"/>
      <c r="C25" s="78"/>
      <c r="D25" s="3" t="s">
        <v>372</v>
      </c>
      <c r="E25" s="3" t="s">
        <v>373</v>
      </c>
      <c r="F25" s="3"/>
      <c r="G25" s="3" t="s">
        <v>374</v>
      </c>
      <c r="I25" s="3"/>
      <c r="J25" s="3"/>
      <c r="K25" s="3"/>
      <c r="L25" s="3"/>
      <c r="M25" s="3"/>
      <c r="N25" s="3"/>
      <c r="P25" s="3"/>
    </row>
    <row r="26" spans="1:16">
      <c r="B26"/>
      <c r="C26" s="78"/>
      <c r="D26" s="3" t="s">
        <v>375</v>
      </c>
      <c r="E26" s="3" t="s">
        <v>376</v>
      </c>
      <c r="F26" s="3"/>
      <c r="G26" s="3" t="s">
        <v>371</v>
      </c>
      <c r="I26" s="3"/>
      <c r="J26" s="3"/>
      <c r="K26" s="3"/>
      <c r="L26" s="3"/>
      <c r="M26" s="3"/>
      <c r="N26" s="3"/>
      <c r="P26" s="3"/>
    </row>
    <row r="27" spans="1:16">
      <c r="B27"/>
      <c r="C27" s="78"/>
      <c r="D27" s="3" t="s">
        <v>377</v>
      </c>
      <c r="E27" s="3" t="s">
        <v>378</v>
      </c>
      <c r="F27" s="3"/>
      <c r="G27" s="3" t="s">
        <v>374</v>
      </c>
      <c r="I27" s="3"/>
      <c r="J27" s="3"/>
      <c r="K27" s="3"/>
      <c r="L27" s="3"/>
      <c r="M27" s="3"/>
      <c r="N27" s="3"/>
      <c r="P27" s="3"/>
    </row>
    <row r="28" spans="1:16">
      <c r="B28" s="2" t="s">
        <v>5</v>
      </c>
      <c r="C28" s="78"/>
      <c r="E28"/>
    </row>
    <row r="29" spans="1:16">
      <c r="B29" s="38"/>
      <c r="C29" s="133" t="s">
        <v>1034</v>
      </c>
    </row>
    <row r="30" spans="1:16">
      <c r="A30" s="133" t="s">
        <v>1044</v>
      </c>
    </row>
    <row r="31" spans="1:16">
      <c r="A31" s="1" t="s">
        <v>559</v>
      </c>
    </row>
    <row r="32" spans="1:16">
      <c r="B32" s="2" t="s">
        <v>6</v>
      </c>
      <c r="F32" s="3"/>
      <c r="H32" s="3"/>
    </row>
    <row r="33" spans="1:8">
      <c r="C33" s="3" t="s">
        <v>1037</v>
      </c>
      <c r="G33" s="3"/>
      <c r="H33" s="3"/>
    </row>
    <row r="34" spans="1:8">
      <c r="A34" s="3" t="s">
        <v>1035</v>
      </c>
      <c r="F34" s="3"/>
      <c r="G34" s="3"/>
      <c r="H34" s="3"/>
    </row>
    <row r="35" spans="1:8">
      <c r="B35" s="2" t="s">
        <v>11</v>
      </c>
      <c r="F35" s="3"/>
      <c r="H35" s="3"/>
    </row>
    <row r="36" spans="1:8">
      <c r="C36" s="3" t="s">
        <v>1038</v>
      </c>
      <c r="G36" s="3"/>
      <c r="H36" s="3"/>
    </row>
    <row r="37" spans="1:8">
      <c r="A37" s="3" t="s">
        <v>1036</v>
      </c>
      <c r="H37" s="3"/>
    </row>
    <row r="38" spans="1:8">
      <c r="C38" s="3" t="s">
        <v>560</v>
      </c>
      <c r="H38" s="3"/>
    </row>
    <row r="39" spans="1:8">
      <c r="A39" s="3" t="s">
        <v>561</v>
      </c>
      <c r="D39" s="3"/>
      <c r="H39" s="3"/>
    </row>
    <row r="40" spans="1:8">
      <c r="A40" s="3"/>
      <c r="C40" s="133" t="s">
        <v>1039</v>
      </c>
      <c r="D40" s="3"/>
      <c r="H40" s="3"/>
    </row>
    <row r="41" spans="1:8">
      <c r="A41" s="3" t="s">
        <v>562</v>
      </c>
      <c r="D41" s="3"/>
      <c r="H41" s="3"/>
    </row>
    <row r="42" spans="1:8">
      <c r="C42" s="3" t="s">
        <v>1040</v>
      </c>
      <c r="H42" s="3"/>
    </row>
    <row r="43" spans="1:8">
      <c r="A43" s="252" t="s">
        <v>1041</v>
      </c>
      <c r="D43" s="3"/>
      <c r="H43" s="3"/>
    </row>
    <row r="44" spans="1:8">
      <c r="A44" s="3" t="s">
        <v>1043</v>
      </c>
      <c r="D44" s="3"/>
      <c r="H44" s="3"/>
    </row>
    <row r="45" spans="1:8">
      <c r="A45" s="3" t="s">
        <v>1042</v>
      </c>
      <c r="D45" s="3"/>
      <c r="H45" s="3"/>
    </row>
    <row r="46" spans="1:8">
      <c r="B46" s="2" t="s">
        <v>12</v>
      </c>
      <c r="F46" s="3"/>
      <c r="H46" s="3"/>
    </row>
    <row r="47" spans="1:8">
      <c r="C47" s="3" t="s">
        <v>10</v>
      </c>
    </row>
    <row r="48" spans="1:8">
      <c r="A48" s="2" t="s">
        <v>13</v>
      </c>
      <c r="B48" s="2"/>
    </row>
    <row r="49" spans="1:8">
      <c r="A49" s="2"/>
      <c r="B49" s="2" t="s">
        <v>14</v>
      </c>
    </row>
    <row r="50" spans="1:8">
      <c r="C50" s="1" t="s">
        <v>15</v>
      </c>
    </row>
    <row r="51" spans="1:8">
      <c r="B51" s="15" t="s">
        <v>17</v>
      </c>
    </row>
    <row r="52" spans="1:8">
      <c r="C52" s="1" t="s">
        <v>16</v>
      </c>
    </row>
    <row r="53" spans="1:8">
      <c r="A53" s="2" t="s">
        <v>18</v>
      </c>
      <c r="B53" s="2"/>
    </row>
    <row r="54" spans="1:8">
      <c r="A54" s="2"/>
      <c r="B54" s="2" t="s">
        <v>19</v>
      </c>
    </row>
    <row r="55" spans="1:8">
      <c r="C55" s="346" t="s">
        <v>21</v>
      </c>
      <c r="D55" s="347"/>
      <c r="E55" s="346" t="s">
        <v>22</v>
      </c>
      <c r="F55" s="357" t="s">
        <v>23</v>
      </c>
      <c r="G55" s="358"/>
      <c r="H55" s="359"/>
    </row>
    <row r="56" spans="1:8">
      <c r="C56" s="360"/>
      <c r="D56" s="361"/>
      <c r="E56" s="360"/>
      <c r="F56" s="214" t="s">
        <v>24</v>
      </c>
      <c r="G56" s="214" t="s">
        <v>25</v>
      </c>
      <c r="H56" s="172" t="s">
        <v>26</v>
      </c>
    </row>
    <row r="57" spans="1:8">
      <c r="C57" s="12" t="s">
        <v>27</v>
      </c>
      <c r="D57" s="12"/>
      <c r="E57" s="13">
        <v>257</v>
      </c>
      <c r="F57" s="13">
        <v>365</v>
      </c>
      <c r="G57" s="13">
        <v>362</v>
      </c>
      <c r="H57" s="7">
        <f>F57+G57</f>
        <v>727</v>
      </c>
    </row>
    <row r="58" spans="1:8">
      <c r="C58" s="12" t="s">
        <v>28</v>
      </c>
      <c r="D58" s="12"/>
      <c r="E58" s="13">
        <v>129</v>
      </c>
      <c r="F58" s="13">
        <v>213</v>
      </c>
      <c r="G58" s="13">
        <v>227</v>
      </c>
      <c r="H58" s="7">
        <f t="shared" ref="H58:H73" si="0">F58+G58</f>
        <v>440</v>
      </c>
    </row>
    <row r="59" spans="1:8">
      <c r="C59" s="12" t="s">
        <v>29</v>
      </c>
      <c r="D59" s="12"/>
      <c r="E59" s="13">
        <v>203</v>
      </c>
      <c r="F59" s="13">
        <v>389</v>
      </c>
      <c r="G59" s="13">
        <v>379</v>
      </c>
      <c r="H59" s="7">
        <f t="shared" si="0"/>
        <v>768</v>
      </c>
    </row>
    <row r="60" spans="1:8">
      <c r="C60" s="12" t="s">
        <v>30</v>
      </c>
      <c r="D60" s="12"/>
      <c r="E60" s="13">
        <v>207</v>
      </c>
      <c r="F60" s="13">
        <v>349</v>
      </c>
      <c r="G60" s="13">
        <v>343</v>
      </c>
      <c r="H60" s="7">
        <f t="shared" si="0"/>
        <v>692</v>
      </c>
    </row>
    <row r="61" spans="1:8">
      <c r="C61" s="12" t="s">
        <v>31</v>
      </c>
      <c r="D61" s="12"/>
      <c r="E61" s="13">
        <v>133</v>
      </c>
      <c r="F61" s="13">
        <v>239</v>
      </c>
      <c r="G61" s="13">
        <v>251</v>
      </c>
      <c r="H61" s="7">
        <f t="shared" si="0"/>
        <v>490</v>
      </c>
    </row>
    <row r="62" spans="1:8">
      <c r="C62" s="12" t="s">
        <v>32</v>
      </c>
      <c r="D62" s="12"/>
      <c r="E62" s="13">
        <v>120</v>
      </c>
      <c r="F62" s="13">
        <v>215</v>
      </c>
      <c r="G62" s="13">
        <v>232</v>
      </c>
      <c r="H62" s="7">
        <f t="shared" si="0"/>
        <v>447</v>
      </c>
    </row>
    <row r="63" spans="1:8">
      <c r="C63" s="346" t="s">
        <v>21</v>
      </c>
      <c r="D63" s="347"/>
      <c r="E63" s="346" t="s">
        <v>22</v>
      </c>
      <c r="F63" s="357" t="s">
        <v>23</v>
      </c>
      <c r="G63" s="358"/>
      <c r="H63" s="359"/>
    </row>
    <row r="64" spans="1:8">
      <c r="C64" s="360"/>
      <c r="D64" s="361"/>
      <c r="E64" s="360"/>
      <c r="F64" s="214" t="s">
        <v>24</v>
      </c>
      <c r="G64" s="214" t="s">
        <v>25</v>
      </c>
      <c r="H64" s="172" t="s">
        <v>26</v>
      </c>
    </row>
    <row r="65" spans="1:8">
      <c r="C65" s="12" t="s">
        <v>33</v>
      </c>
      <c r="D65" s="12"/>
      <c r="E65" s="13">
        <v>223</v>
      </c>
      <c r="F65" s="13">
        <v>367</v>
      </c>
      <c r="G65" s="13">
        <v>389</v>
      </c>
      <c r="H65" s="7">
        <f t="shared" si="0"/>
        <v>756</v>
      </c>
    </row>
    <row r="66" spans="1:8">
      <c r="C66" s="12" t="s">
        <v>34</v>
      </c>
      <c r="D66" s="12"/>
      <c r="E66" s="13">
        <v>290</v>
      </c>
      <c r="F66" s="13">
        <v>325</v>
      </c>
      <c r="G66" s="13">
        <v>328</v>
      </c>
      <c r="H66" s="7">
        <f t="shared" si="0"/>
        <v>653</v>
      </c>
    </row>
    <row r="67" spans="1:8">
      <c r="C67" s="12" t="s">
        <v>35</v>
      </c>
      <c r="D67" s="12"/>
      <c r="E67" s="13">
        <v>147</v>
      </c>
      <c r="F67" s="13">
        <v>288</v>
      </c>
      <c r="G67" s="13">
        <v>269</v>
      </c>
      <c r="H67" s="7">
        <f t="shared" si="0"/>
        <v>557</v>
      </c>
    </row>
    <row r="68" spans="1:8">
      <c r="C68" s="12" t="s">
        <v>36</v>
      </c>
      <c r="D68" s="12"/>
      <c r="E68" s="13">
        <v>200</v>
      </c>
      <c r="F68" s="13">
        <v>361</v>
      </c>
      <c r="G68" s="13">
        <v>362</v>
      </c>
      <c r="H68" s="7">
        <f t="shared" si="0"/>
        <v>723</v>
      </c>
    </row>
    <row r="69" spans="1:8">
      <c r="C69" s="12" t="s">
        <v>37</v>
      </c>
      <c r="D69" s="12"/>
      <c r="E69" s="13">
        <v>390</v>
      </c>
      <c r="F69" s="13">
        <v>424</v>
      </c>
      <c r="G69" s="13">
        <v>436</v>
      </c>
      <c r="H69" s="7">
        <f t="shared" si="0"/>
        <v>860</v>
      </c>
    </row>
    <row r="70" spans="1:8">
      <c r="C70" s="12" t="s">
        <v>38</v>
      </c>
      <c r="D70" s="12"/>
      <c r="E70" s="13">
        <v>162</v>
      </c>
      <c r="F70" s="13">
        <v>286</v>
      </c>
      <c r="G70" s="13">
        <v>288</v>
      </c>
      <c r="H70" s="7">
        <f t="shared" si="0"/>
        <v>574</v>
      </c>
    </row>
    <row r="71" spans="1:8">
      <c r="C71" s="12" t="s">
        <v>39</v>
      </c>
      <c r="D71" s="12"/>
      <c r="E71" s="13">
        <v>293</v>
      </c>
      <c r="F71" s="13">
        <v>379</v>
      </c>
      <c r="G71" s="13">
        <v>344</v>
      </c>
      <c r="H71" s="7">
        <f t="shared" si="0"/>
        <v>723</v>
      </c>
    </row>
    <row r="72" spans="1:8">
      <c r="C72" s="12" t="s">
        <v>40</v>
      </c>
      <c r="D72" s="12"/>
      <c r="E72" s="13">
        <v>86</v>
      </c>
      <c r="F72" s="13">
        <v>100</v>
      </c>
      <c r="G72" s="13">
        <v>83</v>
      </c>
      <c r="H72" s="7">
        <f t="shared" si="0"/>
        <v>183</v>
      </c>
    </row>
    <row r="73" spans="1:8">
      <c r="C73" s="12" t="s">
        <v>41</v>
      </c>
      <c r="D73" s="12"/>
      <c r="E73" s="13">
        <v>141</v>
      </c>
      <c r="F73" s="13">
        <v>225</v>
      </c>
      <c r="G73" s="13">
        <v>261</v>
      </c>
      <c r="H73" s="7">
        <f t="shared" si="0"/>
        <v>486</v>
      </c>
    </row>
    <row r="74" spans="1:8">
      <c r="C74" s="344" t="s">
        <v>26</v>
      </c>
      <c r="D74" s="344"/>
      <c r="E74" s="14">
        <f>SUM(E65:E73,E57:E62)</f>
        <v>2981</v>
      </c>
      <c r="F74" s="14">
        <v>4525</v>
      </c>
      <c r="G74" s="14">
        <v>4554</v>
      </c>
      <c r="H74" s="14">
        <f>F74+G74</f>
        <v>9079</v>
      </c>
    </row>
    <row r="75" spans="1:8" ht="13.5" customHeight="1">
      <c r="C75" s="11"/>
      <c r="D75" s="11"/>
      <c r="E75" s="8"/>
      <c r="F75" s="8"/>
      <c r="G75" s="8"/>
      <c r="H75" s="10"/>
    </row>
    <row r="76" spans="1:8">
      <c r="C76" s="3" t="s">
        <v>671</v>
      </c>
      <c r="D76" s="3"/>
      <c r="E76" s="3"/>
      <c r="F76" s="3"/>
      <c r="G76" s="3"/>
      <c r="H76" s="3"/>
    </row>
    <row r="77" spans="1:8">
      <c r="A77" s="2" t="s">
        <v>42</v>
      </c>
    </row>
    <row r="78" spans="1:8">
      <c r="B78" s="2" t="s">
        <v>43</v>
      </c>
    </row>
    <row r="79" spans="1:8">
      <c r="C79" s="3" t="s">
        <v>51</v>
      </c>
      <c r="E79" s="1" t="s">
        <v>44</v>
      </c>
    </row>
    <row r="80" spans="1:8">
      <c r="C80" s="3" t="s">
        <v>52</v>
      </c>
      <c r="E80" s="1" t="s">
        <v>45</v>
      </c>
    </row>
    <row r="81" spans="2:8">
      <c r="C81" s="3" t="s">
        <v>53</v>
      </c>
      <c r="E81" s="1" t="s">
        <v>46</v>
      </c>
    </row>
    <row r="82" spans="2:8">
      <c r="C82" s="3" t="s">
        <v>54</v>
      </c>
      <c r="E82" s="1" t="s">
        <v>47</v>
      </c>
    </row>
    <row r="83" spans="2:8">
      <c r="C83" s="3" t="s">
        <v>55</v>
      </c>
    </row>
    <row r="84" spans="2:8">
      <c r="C84" s="3" t="s">
        <v>56</v>
      </c>
      <c r="E84" s="1" t="s">
        <v>48</v>
      </c>
    </row>
    <row r="85" spans="2:8">
      <c r="B85" s="2" t="s">
        <v>49</v>
      </c>
    </row>
    <row r="86" spans="2:8">
      <c r="C86" s="1" t="s">
        <v>50</v>
      </c>
    </row>
    <row r="87" spans="2:8">
      <c r="C87" s="3" t="s">
        <v>57</v>
      </c>
    </row>
    <row r="88" spans="2:8">
      <c r="C88" s="3" t="s">
        <v>58</v>
      </c>
    </row>
    <row r="89" spans="2:8">
      <c r="C89" s="3" t="s">
        <v>59</v>
      </c>
    </row>
    <row r="90" spans="2:8">
      <c r="B90" s="2" t="s">
        <v>60</v>
      </c>
    </row>
    <row r="91" spans="2:8">
      <c r="C91" s="1" t="s">
        <v>78</v>
      </c>
    </row>
    <row r="92" spans="2:8">
      <c r="C92" s="1" t="s">
        <v>79</v>
      </c>
    </row>
    <row r="93" spans="2:8" s="133" customFormat="1"/>
    <row r="94" spans="2:8" s="133" customFormat="1"/>
    <row r="95" spans="2:8" s="133" customFormat="1">
      <c r="B95" s="2" t="s">
        <v>62</v>
      </c>
      <c r="C95" s="1"/>
      <c r="D95" s="1"/>
      <c r="E95" s="1"/>
      <c r="F95" s="1"/>
      <c r="G95" s="1"/>
      <c r="H95" s="1"/>
    </row>
    <row r="96" spans="2:8" s="133" customFormat="1">
      <c r="B96" s="1"/>
      <c r="C96" s="1" t="s">
        <v>72</v>
      </c>
      <c r="D96" s="1"/>
      <c r="E96" s="1"/>
      <c r="F96" s="1"/>
      <c r="G96" s="1"/>
      <c r="H96" s="1"/>
    </row>
    <row r="97" spans="1:8">
      <c r="B97" s="2" t="s">
        <v>61</v>
      </c>
    </row>
    <row r="98" spans="1:8">
      <c r="C98" s="1" t="s">
        <v>64</v>
      </c>
    </row>
    <row r="99" spans="1:8">
      <c r="C99" s="1" t="s">
        <v>65</v>
      </c>
    </row>
    <row r="100" spans="1:8" ht="23.25">
      <c r="C100" s="1" t="s">
        <v>63</v>
      </c>
      <c r="H100" s="173"/>
    </row>
    <row r="101" spans="1:8" s="133" customFormat="1" ht="23.25">
      <c r="C101" s="133" t="s">
        <v>662</v>
      </c>
      <c r="H101" s="173"/>
    </row>
    <row r="102" spans="1:8">
      <c r="A102" s="2" t="s">
        <v>66</v>
      </c>
    </row>
    <row r="103" spans="1:8">
      <c r="B103" s="2" t="s">
        <v>67</v>
      </c>
    </row>
    <row r="104" spans="1:8">
      <c r="C104" s="1" t="s">
        <v>73</v>
      </c>
    </row>
    <row r="105" spans="1:8">
      <c r="C105" s="133" t="s">
        <v>664</v>
      </c>
    </row>
    <row r="106" spans="1:8">
      <c r="C106" s="133" t="s">
        <v>665</v>
      </c>
    </row>
    <row r="107" spans="1:8">
      <c r="C107" s="133" t="s">
        <v>663</v>
      </c>
    </row>
    <row r="108" spans="1:8">
      <c r="B108" s="2" t="s">
        <v>68</v>
      </c>
    </row>
    <row r="109" spans="1:8">
      <c r="C109" s="1" t="s">
        <v>80</v>
      </c>
    </row>
    <row r="110" spans="1:8">
      <c r="A110" s="133" t="s">
        <v>666</v>
      </c>
    </row>
    <row r="111" spans="1:8">
      <c r="B111" s="2" t="s">
        <v>69</v>
      </c>
    </row>
    <row r="112" spans="1:8">
      <c r="C112" s="3" t="s">
        <v>1045</v>
      </c>
    </row>
    <row r="113" spans="1:20">
      <c r="A113" s="3" t="s">
        <v>1046</v>
      </c>
    </row>
    <row r="114" spans="1:20">
      <c r="A114" s="3" t="s">
        <v>1047</v>
      </c>
    </row>
    <row r="115" spans="1:20">
      <c r="B115" s="2" t="s">
        <v>70</v>
      </c>
      <c r="I115" s="3"/>
      <c r="J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>
      <c r="B116" s="2"/>
      <c r="C116" s="3" t="s">
        <v>1049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>
      <c r="A117" s="3" t="s">
        <v>1048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>
      <c r="B118" s="2" t="s">
        <v>71</v>
      </c>
      <c r="L118" s="3"/>
      <c r="M118" s="3"/>
      <c r="N118" s="3"/>
      <c r="O118" s="3"/>
    </row>
    <row r="119" spans="1:20">
      <c r="C119" s="133" t="s">
        <v>667</v>
      </c>
    </row>
    <row r="120" spans="1:20" s="133" customFormat="1">
      <c r="C120" s="133" t="s">
        <v>668</v>
      </c>
    </row>
    <row r="121" spans="1:20">
      <c r="A121" s="2" t="s">
        <v>74</v>
      </c>
      <c r="B121" s="2"/>
    </row>
    <row r="122" spans="1:20">
      <c r="A122" s="2"/>
      <c r="B122" s="2" t="s">
        <v>75</v>
      </c>
    </row>
    <row r="123" spans="1:20">
      <c r="C123" s="3" t="s">
        <v>1050</v>
      </c>
      <c r="J123" s="3"/>
      <c r="K123" s="3"/>
      <c r="M123" s="3"/>
    </row>
    <row r="124" spans="1:20" s="133" customFormat="1">
      <c r="C124" s="3"/>
      <c r="J124" s="3"/>
      <c r="K124" s="3"/>
      <c r="M124" s="3"/>
    </row>
    <row r="125" spans="1:20" s="133" customFormat="1">
      <c r="C125" s="3"/>
      <c r="J125" s="3"/>
      <c r="K125" s="3"/>
      <c r="M125" s="3"/>
    </row>
    <row r="126" spans="1:20" s="133" customFormat="1">
      <c r="A126" s="3"/>
      <c r="B126" s="2" t="s">
        <v>76</v>
      </c>
      <c r="C126" s="1"/>
      <c r="D126" s="1"/>
      <c r="E126" s="1"/>
      <c r="F126" s="1"/>
      <c r="G126" s="1"/>
      <c r="H126" s="1"/>
      <c r="J126" s="3"/>
      <c r="K126" s="3"/>
      <c r="L126" s="3"/>
      <c r="M126" s="3"/>
    </row>
    <row r="127" spans="1:20" s="133" customFormat="1">
      <c r="A127" s="3"/>
      <c r="B127" s="1"/>
      <c r="C127" s="1" t="s">
        <v>82</v>
      </c>
      <c r="D127" s="1"/>
      <c r="E127" s="1"/>
      <c r="F127" s="1"/>
      <c r="G127" s="1"/>
      <c r="H127" s="1"/>
      <c r="J127" s="3"/>
      <c r="K127" s="3"/>
      <c r="L127" s="3"/>
      <c r="M127" s="3"/>
    </row>
    <row r="128" spans="1:20">
      <c r="B128" s="2" t="s">
        <v>77</v>
      </c>
    </row>
    <row r="129" spans="1:8">
      <c r="C129" s="1" t="s">
        <v>527</v>
      </c>
    </row>
    <row r="130" spans="1:8">
      <c r="A130" s="1" t="s">
        <v>528</v>
      </c>
    </row>
    <row r="131" spans="1:8">
      <c r="B131" s="2" t="s">
        <v>556</v>
      </c>
    </row>
    <row r="132" spans="1:8">
      <c r="C132" s="1" t="s">
        <v>81</v>
      </c>
    </row>
    <row r="133" spans="1:8">
      <c r="B133" s="2" t="s">
        <v>557</v>
      </c>
    </row>
    <row r="134" spans="1:8">
      <c r="C134" s="1" t="s">
        <v>529</v>
      </c>
    </row>
    <row r="135" spans="1:8">
      <c r="C135" s="1" t="s">
        <v>531</v>
      </c>
    </row>
    <row r="136" spans="1:8">
      <c r="C136" s="1" t="s">
        <v>530</v>
      </c>
    </row>
    <row r="137" spans="1:8">
      <c r="C137" s="1" t="s">
        <v>532</v>
      </c>
    </row>
    <row r="138" spans="1:8">
      <c r="B138" s="2" t="s">
        <v>558</v>
      </c>
    </row>
    <row r="139" spans="1:8">
      <c r="C139" s="3" t="s">
        <v>84</v>
      </c>
      <c r="D139" s="3"/>
      <c r="F139" s="3"/>
    </row>
    <row r="140" spans="1:8">
      <c r="A140" s="3" t="s">
        <v>83</v>
      </c>
      <c r="D140" s="3"/>
      <c r="E140" s="3"/>
      <c r="F140" s="3"/>
    </row>
    <row r="141" spans="1:8">
      <c r="A141" s="24" t="s">
        <v>565</v>
      </c>
      <c r="D141" s="3"/>
      <c r="E141" s="3"/>
      <c r="F141" s="3"/>
    </row>
    <row r="142" spans="1:8" s="133" customFormat="1">
      <c r="A142" s="24"/>
      <c r="B142" s="132" t="s">
        <v>679</v>
      </c>
      <c r="C142" s="132"/>
      <c r="D142" s="3"/>
      <c r="E142" s="3"/>
      <c r="F142" s="3"/>
    </row>
    <row r="143" spans="1:8">
      <c r="A143" s="24"/>
      <c r="B143" s="132"/>
      <c r="C143" s="132" t="s">
        <v>680</v>
      </c>
      <c r="D143" s="3"/>
      <c r="E143" s="3"/>
      <c r="F143" s="3"/>
    </row>
    <row r="144" spans="1:8">
      <c r="A144" s="354" t="s">
        <v>672</v>
      </c>
      <c r="B144" s="354"/>
      <c r="C144" s="354"/>
      <c r="D144" s="354"/>
      <c r="E144" s="187" t="s">
        <v>88</v>
      </c>
      <c r="F144" s="157" t="s">
        <v>673</v>
      </c>
      <c r="G144" s="188" t="s">
        <v>674</v>
      </c>
      <c r="H144" s="162" t="s">
        <v>675</v>
      </c>
    </row>
    <row r="145" spans="1:9">
      <c r="A145" s="355"/>
      <c r="B145" s="355"/>
      <c r="C145" s="355"/>
      <c r="D145" s="355"/>
      <c r="E145" s="189" t="s">
        <v>691</v>
      </c>
      <c r="F145" s="157" t="s">
        <v>676</v>
      </c>
      <c r="G145" s="162" t="s">
        <v>677</v>
      </c>
      <c r="H145" s="162" t="s">
        <v>677</v>
      </c>
    </row>
    <row r="146" spans="1:9">
      <c r="A146" s="177" t="s">
        <v>678</v>
      </c>
      <c r="B146" s="176"/>
      <c r="C146" s="352" t="s">
        <v>681</v>
      </c>
      <c r="D146" s="353"/>
      <c r="E146" s="180"/>
      <c r="F146" s="13"/>
      <c r="G146" s="161"/>
      <c r="H146" s="175"/>
      <c r="I146" s="50"/>
    </row>
    <row r="147" spans="1:9">
      <c r="A147" s="178"/>
      <c r="B147" s="253"/>
      <c r="C147" s="352" t="s">
        <v>685</v>
      </c>
      <c r="D147" s="353"/>
      <c r="E147" s="179">
        <v>179</v>
      </c>
      <c r="F147" s="164">
        <v>500</v>
      </c>
      <c r="G147" s="199">
        <v>1500</v>
      </c>
      <c r="H147" s="198">
        <v>3000</v>
      </c>
      <c r="I147" s="50"/>
    </row>
    <row r="148" spans="1:9">
      <c r="A148" s="181" t="s">
        <v>682</v>
      </c>
      <c r="B148" s="254"/>
      <c r="C148" s="183" t="s">
        <v>733</v>
      </c>
      <c r="D148" s="184"/>
      <c r="E148" s="13">
        <v>10</v>
      </c>
      <c r="F148" s="194">
        <v>1000</v>
      </c>
      <c r="G148" s="193">
        <v>3500</v>
      </c>
      <c r="H148" s="193">
        <v>6500</v>
      </c>
      <c r="I148" s="50"/>
    </row>
    <row r="149" spans="1:9">
      <c r="A149" s="181" t="s">
        <v>683</v>
      </c>
      <c r="B149" s="254"/>
      <c r="C149" s="183" t="s">
        <v>686</v>
      </c>
      <c r="D149" s="184"/>
      <c r="E149" s="13">
        <v>10</v>
      </c>
      <c r="F149" s="194">
        <v>10000</v>
      </c>
      <c r="G149" s="193">
        <v>3500</v>
      </c>
      <c r="H149" s="193">
        <v>6500</v>
      </c>
      <c r="I149" s="50"/>
    </row>
    <row r="150" spans="1:9">
      <c r="A150" s="182"/>
      <c r="B150" s="255"/>
      <c r="C150" s="183" t="s">
        <v>687</v>
      </c>
      <c r="D150" s="184"/>
      <c r="E150" s="13"/>
      <c r="F150" s="13"/>
      <c r="G150" s="175"/>
      <c r="H150" s="175"/>
      <c r="I150" s="50"/>
    </row>
    <row r="151" spans="1:9">
      <c r="A151" s="182"/>
      <c r="B151" s="255"/>
      <c r="C151" s="183" t="s">
        <v>688</v>
      </c>
      <c r="D151" s="184"/>
      <c r="E151" s="13">
        <v>5</v>
      </c>
      <c r="F151" s="194">
        <v>3000</v>
      </c>
      <c r="G151" s="193">
        <v>2000</v>
      </c>
      <c r="H151" s="193">
        <v>5000</v>
      </c>
      <c r="I151" s="50"/>
    </row>
    <row r="152" spans="1:9">
      <c r="A152" s="185" t="s">
        <v>684</v>
      </c>
      <c r="B152" s="256"/>
      <c r="C152" s="183" t="s">
        <v>689</v>
      </c>
      <c r="D152" s="184"/>
      <c r="E152" s="13"/>
      <c r="F152" s="13"/>
      <c r="G152" s="175"/>
      <c r="H152" s="175"/>
      <c r="I152" s="50"/>
    </row>
    <row r="153" spans="1:9" s="133" customFormat="1">
      <c r="A153" s="16"/>
      <c r="B153" s="148"/>
      <c r="C153" s="190"/>
      <c r="D153" s="191"/>
      <c r="E153" s="192"/>
      <c r="F153" s="192"/>
      <c r="G153" s="226"/>
      <c r="H153" s="226"/>
      <c r="I153" s="229"/>
    </row>
    <row r="154" spans="1:9" s="133" customFormat="1">
      <c r="A154" s="16"/>
      <c r="B154" s="148"/>
      <c r="C154" s="190"/>
      <c r="D154" s="191"/>
      <c r="E154" s="192"/>
      <c r="F154" s="192"/>
      <c r="G154" s="226"/>
      <c r="H154" s="226"/>
      <c r="I154" s="229"/>
    </row>
    <row r="155" spans="1:9" s="133" customFormat="1">
      <c r="A155" s="16"/>
      <c r="B155" s="148"/>
      <c r="C155" s="190"/>
      <c r="D155" s="191"/>
      <c r="E155" s="192"/>
      <c r="F155" s="192"/>
      <c r="G155" s="226"/>
      <c r="H155" s="226"/>
      <c r="I155" s="229"/>
    </row>
    <row r="156" spans="1:9" s="133" customFormat="1">
      <c r="A156" s="16"/>
      <c r="B156" s="148"/>
      <c r="C156" s="190"/>
      <c r="D156" s="191"/>
      <c r="E156" s="192"/>
      <c r="F156" s="192"/>
      <c r="G156" s="226"/>
      <c r="H156" s="226"/>
      <c r="I156" s="229"/>
    </row>
    <row r="157" spans="1:9" s="133" customFormat="1">
      <c r="A157" s="346" t="s">
        <v>702</v>
      </c>
      <c r="B157" s="347"/>
      <c r="C157" s="347"/>
      <c r="D157" s="348"/>
      <c r="E157" s="344" t="s">
        <v>709</v>
      </c>
      <c r="F157" s="344"/>
      <c r="G157" s="345" t="s">
        <v>712</v>
      </c>
      <c r="H157" s="345"/>
      <c r="I157" s="50"/>
    </row>
    <row r="158" spans="1:9" s="133" customFormat="1">
      <c r="A158" s="349"/>
      <c r="B158" s="350"/>
      <c r="C158" s="350"/>
      <c r="D158" s="351"/>
      <c r="E158" s="214" t="s">
        <v>710</v>
      </c>
      <c r="F158" s="214" t="s">
        <v>711</v>
      </c>
      <c r="G158" s="215" t="s">
        <v>466</v>
      </c>
      <c r="H158" s="215" t="s">
        <v>713</v>
      </c>
      <c r="I158" s="50"/>
    </row>
    <row r="159" spans="1:9" s="133" customFormat="1">
      <c r="A159" s="185" t="s">
        <v>703</v>
      </c>
      <c r="B159" s="195"/>
      <c r="C159" s="196"/>
      <c r="D159" s="184"/>
      <c r="E159" s="180"/>
      <c r="F159" s="13" t="s">
        <v>729</v>
      </c>
      <c r="G159" s="161"/>
      <c r="H159" s="13" t="s">
        <v>729</v>
      </c>
      <c r="I159" s="50"/>
    </row>
    <row r="160" spans="1:9" s="133" customFormat="1">
      <c r="A160" s="185" t="s">
        <v>704</v>
      </c>
      <c r="B160" s="195"/>
      <c r="C160" s="196"/>
      <c r="D160" s="184"/>
      <c r="E160" s="180"/>
      <c r="F160" s="13" t="s">
        <v>729</v>
      </c>
      <c r="G160" s="161"/>
      <c r="H160" s="13" t="s">
        <v>729</v>
      </c>
      <c r="I160" s="50"/>
    </row>
    <row r="161" spans="1:9" s="133" customFormat="1">
      <c r="A161" s="185" t="s">
        <v>705</v>
      </c>
      <c r="B161" s="195"/>
      <c r="C161" s="196"/>
      <c r="D161" s="184"/>
      <c r="E161" s="180"/>
      <c r="F161" s="13"/>
      <c r="G161" s="161"/>
      <c r="H161" s="175"/>
      <c r="I161" s="50"/>
    </row>
    <row r="162" spans="1:9" s="133" customFormat="1">
      <c r="A162" s="185" t="s">
        <v>706</v>
      </c>
      <c r="B162" s="195"/>
      <c r="C162" s="196"/>
      <c r="D162" s="184"/>
      <c r="E162" s="180"/>
      <c r="F162" s="13" t="s">
        <v>729</v>
      </c>
      <c r="G162" s="161"/>
      <c r="H162" s="13" t="s">
        <v>729</v>
      </c>
      <c r="I162" s="50"/>
    </row>
    <row r="163" spans="1:9" s="133" customFormat="1">
      <c r="A163" s="185" t="s">
        <v>707</v>
      </c>
      <c r="B163" s="195"/>
      <c r="C163" s="196"/>
      <c r="D163" s="184"/>
      <c r="E163" s="180"/>
      <c r="F163" s="13" t="s">
        <v>729</v>
      </c>
      <c r="G163" s="161"/>
      <c r="H163" s="13" t="s">
        <v>729</v>
      </c>
      <c r="I163" s="50"/>
    </row>
    <row r="164" spans="1:9" s="133" customFormat="1">
      <c r="A164" s="185" t="s">
        <v>708</v>
      </c>
      <c r="B164" s="195"/>
      <c r="C164" s="196"/>
      <c r="D164" s="184"/>
      <c r="E164" s="180"/>
      <c r="F164" s="13" t="s">
        <v>729</v>
      </c>
      <c r="G164" s="161"/>
      <c r="H164" s="13" t="s">
        <v>729</v>
      </c>
      <c r="I164" s="50"/>
    </row>
    <row r="165" spans="1:9" s="133" customFormat="1">
      <c r="A165" s="185" t="s">
        <v>731</v>
      </c>
      <c r="B165" s="195"/>
      <c r="C165" s="196"/>
      <c r="D165" s="184"/>
      <c r="E165" s="180"/>
      <c r="F165" s="13"/>
      <c r="G165" s="161"/>
      <c r="H165" s="175"/>
      <c r="I165" s="50"/>
    </row>
    <row r="166" spans="1:9" s="133" customFormat="1">
      <c r="A166" s="185" t="s">
        <v>732</v>
      </c>
      <c r="B166" s="195"/>
      <c r="C166" s="196"/>
      <c r="D166" s="184"/>
      <c r="E166" s="180"/>
      <c r="F166" s="13"/>
      <c r="G166" s="161"/>
      <c r="H166" s="175"/>
      <c r="I166" s="50"/>
    </row>
    <row r="167" spans="1:9" s="133" customFormat="1">
      <c r="A167" s="24"/>
      <c r="B167" s="132"/>
      <c r="C167" s="132" t="s">
        <v>695</v>
      </c>
      <c r="D167" s="3"/>
      <c r="E167" s="3"/>
      <c r="F167" s="3"/>
      <c r="I167" s="50"/>
    </row>
    <row r="168" spans="1:9" s="133" customFormat="1">
      <c r="A168" s="354" t="s">
        <v>672</v>
      </c>
      <c r="B168" s="354"/>
      <c r="C168" s="354"/>
      <c r="D168" s="354"/>
      <c r="E168" s="187" t="s">
        <v>88</v>
      </c>
      <c r="F168" s="157" t="s">
        <v>673</v>
      </c>
      <c r="G168" s="188" t="s">
        <v>674</v>
      </c>
      <c r="H168" s="162" t="s">
        <v>675</v>
      </c>
      <c r="I168" s="50"/>
    </row>
    <row r="169" spans="1:9" s="133" customFormat="1">
      <c r="A169" s="355"/>
      <c r="B169" s="355"/>
      <c r="C169" s="355"/>
      <c r="D169" s="355"/>
      <c r="E169" s="189" t="s">
        <v>691</v>
      </c>
      <c r="F169" s="157" t="s">
        <v>676</v>
      </c>
      <c r="G169" s="162" t="s">
        <v>677</v>
      </c>
      <c r="H169" s="162" t="s">
        <v>677</v>
      </c>
      <c r="I169" s="50"/>
    </row>
    <row r="170" spans="1:9" s="133" customFormat="1">
      <c r="A170" s="177" t="s">
        <v>678</v>
      </c>
      <c r="B170" s="176"/>
      <c r="C170" s="352" t="s">
        <v>681</v>
      </c>
      <c r="D170" s="353"/>
      <c r="E170" s="180"/>
      <c r="F170" s="13"/>
      <c r="G170" s="161"/>
      <c r="H170" s="175"/>
      <c r="I170" s="50"/>
    </row>
    <row r="171" spans="1:9" s="133" customFormat="1">
      <c r="A171" s="178"/>
      <c r="B171" s="144"/>
      <c r="C171" s="352" t="s">
        <v>685</v>
      </c>
      <c r="D171" s="353"/>
      <c r="E171" s="180" t="s">
        <v>698</v>
      </c>
      <c r="F171" s="194">
        <v>1426</v>
      </c>
      <c r="G171" s="67"/>
      <c r="H171" s="70"/>
      <c r="I171" s="50"/>
    </row>
    <row r="172" spans="1:9" s="133" customFormat="1">
      <c r="A172" s="181" t="s">
        <v>682</v>
      </c>
      <c r="B172" s="145"/>
      <c r="C172" s="183" t="s">
        <v>690</v>
      </c>
      <c r="D172" s="184"/>
      <c r="E172" s="13"/>
      <c r="F172" s="13"/>
      <c r="G172" s="175"/>
      <c r="H172" s="175"/>
      <c r="I172" s="50"/>
    </row>
    <row r="173" spans="1:9" s="133" customFormat="1">
      <c r="A173" s="181" t="s">
        <v>683</v>
      </c>
      <c r="B173" s="145"/>
      <c r="C173" s="183" t="s">
        <v>686</v>
      </c>
      <c r="D173" s="184"/>
      <c r="E173" s="13" t="s">
        <v>697</v>
      </c>
      <c r="F173" s="13">
        <v>100</v>
      </c>
      <c r="G173" s="175">
        <v>800</v>
      </c>
      <c r="H173" s="193">
        <v>1000</v>
      </c>
      <c r="I173" s="50"/>
    </row>
    <row r="174" spans="1:9" s="133" customFormat="1">
      <c r="A174" s="182"/>
      <c r="B174" s="59"/>
      <c r="C174" s="183" t="s">
        <v>687</v>
      </c>
      <c r="D174" s="184"/>
      <c r="E174" s="13" t="s">
        <v>699</v>
      </c>
      <c r="F174" s="13">
        <v>50</v>
      </c>
      <c r="G174" s="175"/>
      <c r="H174" s="175"/>
      <c r="I174" s="50"/>
    </row>
    <row r="175" spans="1:9" s="133" customFormat="1">
      <c r="A175" s="182"/>
      <c r="B175" s="59"/>
      <c r="C175" s="183" t="s">
        <v>688</v>
      </c>
      <c r="D175" s="184"/>
      <c r="E175" s="13"/>
      <c r="F175" s="13"/>
      <c r="G175" s="175"/>
      <c r="H175" s="175"/>
      <c r="I175" s="50"/>
    </row>
    <row r="176" spans="1:9" s="133" customFormat="1">
      <c r="A176" s="185" t="s">
        <v>684</v>
      </c>
      <c r="B176" s="186"/>
      <c r="C176" s="183" t="s">
        <v>689</v>
      </c>
      <c r="D176" s="184"/>
      <c r="E176" s="13"/>
      <c r="F176" s="13"/>
      <c r="G176" s="175"/>
      <c r="H176" s="175"/>
      <c r="I176" s="50"/>
    </row>
    <row r="177" spans="1:9" s="133" customFormat="1">
      <c r="A177" s="346" t="s">
        <v>702</v>
      </c>
      <c r="B177" s="347"/>
      <c r="C177" s="347"/>
      <c r="D177" s="348"/>
      <c r="E177" s="344" t="s">
        <v>709</v>
      </c>
      <c r="F177" s="344"/>
      <c r="G177" s="345" t="s">
        <v>712</v>
      </c>
      <c r="H177" s="345"/>
      <c r="I177" s="50"/>
    </row>
    <row r="178" spans="1:9" s="133" customFormat="1">
      <c r="A178" s="349"/>
      <c r="B178" s="350"/>
      <c r="C178" s="350"/>
      <c r="D178" s="351"/>
      <c r="E178" s="157" t="s">
        <v>710</v>
      </c>
      <c r="F178" s="157" t="s">
        <v>711</v>
      </c>
      <c r="G178" s="162" t="s">
        <v>466</v>
      </c>
      <c r="H178" s="162" t="s">
        <v>713</v>
      </c>
      <c r="I178" s="50"/>
    </row>
    <row r="179" spans="1:9" s="133" customFormat="1">
      <c r="A179" s="185" t="s">
        <v>703</v>
      </c>
      <c r="B179" s="195"/>
      <c r="C179" s="196"/>
      <c r="D179" s="184"/>
      <c r="E179" s="180"/>
      <c r="F179" s="13" t="s">
        <v>729</v>
      </c>
      <c r="G179" s="161"/>
      <c r="H179" s="13" t="s">
        <v>729</v>
      </c>
      <c r="I179" s="50"/>
    </row>
    <row r="180" spans="1:9" s="133" customFormat="1">
      <c r="A180" s="185" t="s">
        <v>704</v>
      </c>
      <c r="B180" s="195"/>
      <c r="C180" s="196"/>
      <c r="D180" s="184"/>
      <c r="E180" s="180"/>
      <c r="F180" s="13" t="s">
        <v>729</v>
      </c>
      <c r="G180" s="161"/>
      <c r="H180" s="13" t="s">
        <v>729</v>
      </c>
      <c r="I180" s="50"/>
    </row>
    <row r="181" spans="1:9" s="133" customFormat="1">
      <c r="A181" s="185" t="s">
        <v>705</v>
      </c>
      <c r="B181" s="195"/>
      <c r="C181" s="196"/>
      <c r="D181" s="184"/>
      <c r="E181" s="180"/>
      <c r="F181" s="13" t="s">
        <v>729</v>
      </c>
      <c r="G181" s="161"/>
      <c r="H181" s="13" t="s">
        <v>729</v>
      </c>
      <c r="I181" s="50"/>
    </row>
    <row r="182" spans="1:9" s="133" customFormat="1">
      <c r="A182" s="185" t="s">
        <v>706</v>
      </c>
      <c r="B182" s="195"/>
      <c r="C182" s="196"/>
      <c r="D182" s="184"/>
      <c r="E182" s="180"/>
      <c r="F182" s="13" t="s">
        <v>729</v>
      </c>
      <c r="G182" s="161"/>
      <c r="H182" s="13" t="s">
        <v>729</v>
      </c>
      <c r="I182" s="50"/>
    </row>
    <row r="183" spans="1:9" s="133" customFormat="1">
      <c r="A183" s="185" t="s">
        <v>707</v>
      </c>
      <c r="B183" s="195"/>
      <c r="C183" s="196"/>
      <c r="D183" s="184"/>
      <c r="E183" s="180"/>
      <c r="F183" s="13" t="s">
        <v>729</v>
      </c>
      <c r="G183" s="161"/>
      <c r="H183" s="13" t="s">
        <v>729</v>
      </c>
      <c r="I183" s="50"/>
    </row>
    <row r="184" spans="1:9" s="133" customFormat="1">
      <c r="A184" s="185" t="s">
        <v>708</v>
      </c>
      <c r="B184" s="195"/>
      <c r="C184" s="196"/>
      <c r="D184" s="184"/>
      <c r="E184" s="180"/>
      <c r="F184" s="13"/>
      <c r="G184" s="161"/>
      <c r="H184" s="175"/>
      <c r="I184" s="50"/>
    </row>
    <row r="185" spans="1:9" s="133" customFormat="1">
      <c r="A185" s="185" t="s">
        <v>731</v>
      </c>
      <c r="B185" s="195"/>
      <c r="C185" s="196"/>
      <c r="D185" s="184"/>
      <c r="E185" s="180"/>
      <c r="F185" s="13" t="s">
        <v>729</v>
      </c>
      <c r="G185" s="161"/>
      <c r="H185" s="13" t="s">
        <v>729</v>
      </c>
      <c r="I185" s="50"/>
    </row>
    <row r="186" spans="1:9" s="133" customFormat="1">
      <c r="A186" s="185" t="s">
        <v>732</v>
      </c>
      <c r="B186" s="195"/>
      <c r="C186" s="196"/>
      <c r="D186" s="184"/>
      <c r="E186" s="180"/>
      <c r="F186" s="13"/>
      <c r="G186" s="161"/>
      <c r="H186" s="175"/>
      <c r="I186" s="50"/>
    </row>
    <row r="187" spans="1:9" s="133" customFormat="1">
      <c r="A187" s="16"/>
      <c r="B187" s="148"/>
      <c r="C187" s="190"/>
      <c r="D187" s="191"/>
      <c r="E187" s="192"/>
      <c r="F187" s="192"/>
      <c r="G187" s="160"/>
      <c r="H187" s="160"/>
      <c r="I187" s="50"/>
    </row>
    <row r="188" spans="1:9" s="133" customFormat="1">
      <c r="A188" s="24"/>
      <c r="B188" s="132"/>
      <c r="C188" s="132" t="s">
        <v>700</v>
      </c>
      <c r="D188" s="3"/>
      <c r="E188" s="3"/>
      <c r="F188" s="3"/>
      <c r="I188" s="50"/>
    </row>
    <row r="189" spans="1:9" s="133" customFormat="1">
      <c r="A189" s="354" t="s">
        <v>672</v>
      </c>
      <c r="B189" s="354"/>
      <c r="C189" s="354"/>
      <c r="D189" s="354"/>
      <c r="E189" s="187" t="s">
        <v>88</v>
      </c>
      <c r="F189" s="157" t="s">
        <v>673</v>
      </c>
      <c r="G189" s="188" t="s">
        <v>674</v>
      </c>
      <c r="H189" s="162" t="s">
        <v>675</v>
      </c>
      <c r="I189" s="50"/>
    </row>
    <row r="190" spans="1:9" s="133" customFormat="1">
      <c r="A190" s="355"/>
      <c r="B190" s="355"/>
      <c r="C190" s="355"/>
      <c r="D190" s="355"/>
      <c r="E190" s="189" t="s">
        <v>691</v>
      </c>
      <c r="F190" s="157" t="s">
        <v>676</v>
      </c>
      <c r="G190" s="162" t="s">
        <v>677</v>
      </c>
      <c r="H190" s="162" t="s">
        <v>677</v>
      </c>
      <c r="I190" s="50"/>
    </row>
    <row r="191" spans="1:9" s="133" customFormat="1">
      <c r="A191" s="177" t="s">
        <v>678</v>
      </c>
      <c r="B191" s="176"/>
      <c r="C191" s="352" t="s">
        <v>681</v>
      </c>
      <c r="D191" s="353"/>
      <c r="E191" s="180"/>
      <c r="F191" s="13"/>
      <c r="G191" s="161"/>
      <c r="H191" s="175"/>
      <c r="I191" s="50"/>
    </row>
    <row r="192" spans="1:9" s="133" customFormat="1">
      <c r="A192" s="178"/>
      <c r="B192" s="144"/>
      <c r="C192" s="352" t="s">
        <v>685</v>
      </c>
      <c r="D192" s="353"/>
      <c r="E192" s="180" t="s">
        <v>701</v>
      </c>
      <c r="F192" s="194">
        <v>1750</v>
      </c>
      <c r="G192" s="67"/>
      <c r="H192" s="70"/>
      <c r="I192" s="50"/>
    </row>
    <row r="193" spans="1:9" s="133" customFormat="1">
      <c r="A193" s="181" t="s">
        <v>682</v>
      </c>
      <c r="B193" s="145"/>
      <c r="C193" s="183" t="s">
        <v>690</v>
      </c>
      <c r="D193" s="184"/>
      <c r="E193" s="13"/>
      <c r="F193" s="13"/>
      <c r="G193" s="175"/>
      <c r="H193" s="175"/>
      <c r="I193" s="50"/>
    </row>
    <row r="194" spans="1:9" s="133" customFormat="1">
      <c r="A194" s="181" t="s">
        <v>683</v>
      </c>
      <c r="B194" s="145"/>
      <c r="C194" s="183" t="s">
        <v>686</v>
      </c>
      <c r="D194" s="184"/>
      <c r="E194" s="13"/>
      <c r="F194" s="13"/>
      <c r="G194" s="175"/>
      <c r="H194" s="193"/>
      <c r="I194" s="50"/>
    </row>
    <row r="195" spans="1:9" s="133" customFormat="1">
      <c r="A195" s="182"/>
      <c r="B195" s="59"/>
      <c r="C195" s="183" t="s">
        <v>687</v>
      </c>
      <c r="D195" s="184"/>
      <c r="E195" s="13"/>
      <c r="F195" s="13"/>
      <c r="G195" s="175"/>
      <c r="H195" s="175"/>
      <c r="I195" s="50"/>
    </row>
    <row r="196" spans="1:9" s="133" customFormat="1">
      <c r="A196" s="182"/>
      <c r="B196" s="59"/>
      <c r="C196" s="183" t="s">
        <v>688</v>
      </c>
      <c r="D196" s="184"/>
      <c r="E196" s="13"/>
      <c r="F196" s="13"/>
      <c r="G196" s="175"/>
      <c r="H196" s="175"/>
      <c r="I196" s="50"/>
    </row>
    <row r="197" spans="1:9" s="133" customFormat="1">
      <c r="A197" s="185" t="s">
        <v>684</v>
      </c>
      <c r="B197" s="186"/>
      <c r="C197" s="183" t="s">
        <v>689</v>
      </c>
      <c r="D197" s="184"/>
      <c r="E197" s="13"/>
      <c r="F197" s="13"/>
      <c r="G197" s="175"/>
      <c r="H197" s="175"/>
      <c r="I197" s="50"/>
    </row>
    <row r="198" spans="1:9">
      <c r="A198" s="346" t="s">
        <v>702</v>
      </c>
      <c r="B198" s="347"/>
      <c r="C198" s="347"/>
      <c r="D198" s="348"/>
      <c r="E198" s="344" t="s">
        <v>709</v>
      </c>
      <c r="F198" s="344"/>
      <c r="G198" s="345" t="s">
        <v>712</v>
      </c>
      <c r="H198" s="345"/>
    </row>
    <row r="199" spans="1:9">
      <c r="A199" s="349"/>
      <c r="B199" s="350"/>
      <c r="C199" s="350"/>
      <c r="D199" s="351"/>
      <c r="E199" s="157" t="s">
        <v>710</v>
      </c>
      <c r="F199" s="157" t="s">
        <v>711</v>
      </c>
      <c r="G199" s="162" t="s">
        <v>466</v>
      </c>
      <c r="H199" s="162" t="s">
        <v>713</v>
      </c>
    </row>
    <row r="200" spans="1:9">
      <c r="A200" s="185" t="s">
        <v>703</v>
      </c>
      <c r="B200" s="195"/>
      <c r="C200" s="196"/>
      <c r="D200" s="184"/>
      <c r="E200" s="180"/>
      <c r="F200" s="13"/>
      <c r="G200" s="161"/>
      <c r="H200" s="175"/>
    </row>
    <row r="201" spans="1:9">
      <c r="A201" s="185" t="s">
        <v>704</v>
      </c>
      <c r="B201" s="195"/>
      <c r="C201" s="196"/>
      <c r="D201" s="184"/>
      <c r="E201" s="180"/>
      <c r="F201" s="13"/>
      <c r="G201" s="161"/>
      <c r="H201" s="175"/>
    </row>
    <row r="202" spans="1:9">
      <c r="A202" s="185" t="s">
        <v>705</v>
      </c>
      <c r="B202" s="195"/>
      <c r="C202" s="196"/>
      <c r="D202" s="184"/>
      <c r="E202" s="180"/>
      <c r="F202" s="13"/>
      <c r="G202" s="161"/>
      <c r="H202" s="175"/>
    </row>
    <row r="203" spans="1:9" s="133" customFormat="1">
      <c r="A203" s="185" t="s">
        <v>706</v>
      </c>
      <c r="B203" s="195"/>
      <c r="C203" s="196"/>
      <c r="D203" s="184"/>
      <c r="E203" s="180"/>
      <c r="F203" s="13" t="s">
        <v>729</v>
      </c>
      <c r="G203" s="161"/>
      <c r="H203" s="13" t="s">
        <v>729</v>
      </c>
    </row>
    <row r="204" spans="1:9" s="133" customFormat="1">
      <c r="A204" s="185" t="s">
        <v>707</v>
      </c>
      <c r="B204" s="195"/>
      <c r="C204" s="196"/>
      <c r="D204" s="184"/>
      <c r="E204" s="180"/>
      <c r="F204" s="13" t="s">
        <v>729</v>
      </c>
      <c r="G204" s="161"/>
      <c r="H204" s="13" t="s">
        <v>729</v>
      </c>
    </row>
    <row r="205" spans="1:9" s="133" customFormat="1">
      <c r="A205" s="185" t="s">
        <v>708</v>
      </c>
      <c r="B205" s="195"/>
      <c r="C205" s="196"/>
      <c r="D205" s="184"/>
      <c r="E205" s="180"/>
      <c r="F205" s="13"/>
      <c r="G205" s="161"/>
      <c r="H205" s="175"/>
    </row>
    <row r="206" spans="1:9" s="133" customFormat="1">
      <c r="A206" s="185" t="s">
        <v>731</v>
      </c>
      <c r="B206" s="195"/>
      <c r="C206" s="196"/>
      <c r="D206" s="184"/>
      <c r="E206" s="180"/>
      <c r="F206" s="13" t="s">
        <v>729</v>
      </c>
      <c r="G206" s="161"/>
      <c r="H206" s="13" t="s">
        <v>729</v>
      </c>
    </row>
    <row r="207" spans="1:9" s="133" customFormat="1">
      <c r="A207" s="185" t="s">
        <v>732</v>
      </c>
      <c r="B207" s="195"/>
      <c r="C207" s="196"/>
      <c r="D207" s="184"/>
      <c r="E207" s="180"/>
      <c r="F207" s="13"/>
      <c r="G207" s="161"/>
      <c r="H207" s="175"/>
    </row>
    <row r="208" spans="1:9" s="133" customFormat="1">
      <c r="A208" s="16"/>
      <c r="B208" s="148"/>
      <c r="C208" s="190"/>
      <c r="D208" s="191"/>
      <c r="E208" s="192"/>
      <c r="F208" s="192"/>
      <c r="G208" s="160"/>
      <c r="H208" s="160"/>
    </row>
    <row r="209" spans="1:8" s="133" customFormat="1">
      <c r="A209" s="24"/>
      <c r="B209" s="132"/>
      <c r="C209" s="132" t="s">
        <v>714</v>
      </c>
      <c r="D209" s="3"/>
      <c r="E209" s="3"/>
      <c r="F209" s="3"/>
    </row>
    <row r="210" spans="1:8" s="133" customFormat="1">
      <c r="A210" s="354" t="s">
        <v>672</v>
      </c>
      <c r="B210" s="354"/>
      <c r="C210" s="354"/>
      <c r="D210" s="354"/>
      <c r="E210" s="187" t="s">
        <v>88</v>
      </c>
      <c r="F210" s="157" t="s">
        <v>673</v>
      </c>
      <c r="G210" s="188" t="s">
        <v>674</v>
      </c>
      <c r="H210" s="162" t="s">
        <v>675</v>
      </c>
    </row>
    <row r="211" spans="1:8" s="133" customFormat="1">
      <c r="A211" s="355"/>
      <c r="B211" s="355"/>
      <c r="C211" s="355"/>
      <c r="D211" s="355"/>
      <c r="E211" s="189" t="s">
        <v>691</v>
      </c>
      <c r="F211" s="157" t="s">
        <v>676</v>
      </c>
      <c r="G211" s="162" t="s">
        <v>677</v>
      </c>
      <c r="H211" s="162" t="s">
        <v>677</v>
      </c>
    </row>
    <row r="212" spans="1:8" s="133" customFormat="1">
      <c r="A212" s="177" t="s">
        <v>678</v>
      </c>
      <c r="B212" s="176"/>
      <c r="C212" s="352" t="s">
        <v>681</v>
      </c>
      <c r="D212" s="353"/>
      <c r="E212" s="180"/>
      <c r="F212" s="13"/>
      <c r="G212" s="161"/>
      <c r="H212" s="175"/>
    </row>
    <row r="213" spans="1:8" s="133" customFormat="1">
      <c r="A213" s="178"/>
      <c r="B213" s="144"/>
      <c r="C213" s="352" t="s">
        <v>685</v>
      </c>
      <c r="D213" s="353"/>
      <c r="E213" s="180">
        <v>118</v>
      </c>
      <c r="F213" s="194">
        <v>450</v>
      </c>
      <c r="G213" s="199">
        <v>2000</v>
      </c>
      <c r="H213" s="198">
        <v>3500</v>
      </c>
    </row>
    <row r="214" spans="1:8" s="133" customFormat="1">
      <c r="A214" s="181" t="s">
        <v>682</v>
      </c>
      <c r="B214" s="145"/>
      <c r="C214" s="183" t="s">
        <v>736</v>
      </c>
      <c r="D214" s="184"/>
      <c r="E214" s="13">
        <v>2</v>
      </c>
      <c r="F214" s="13">
        <v>300</v>
      </c>
      <c r="G214" s="193">
        <v>15000</v>
      </c>
      <c r="H214" s="193">
        <v>45000</v>
      </c>
    </row>
    <row r="215" spans="1:8" s="133" customFormat="1">
      <c r="A215" s="181" t="s">
        <v>683</v>
      </c>
      <c r="B215" s="145"/>
      <c r="C215" s="183" t="s">
        <v>686</v>
      </c>
      <c r="D215" s="184"/>
      <c r="E215" s="13">
        <v>30</v>
      </c>
      <c r="F215" s="194">
        <v>7000</v>
      </c>
      <c r="G215" s="193">
        <v>1500</v>
      </c>
      <c r="H215" s="193">
        <v>750</v>
      </c>
    </row>
    <row r="216" spans="1:8" s="133" customFormat="1">
      <c r="A216" s="182"/>
      <c r="B216" s="59"/>
      <c r="C216" s="183" t="s">
        <v>687</v>
      </c>
      <c r="D216" s="184"/>
      <c r="E216" s="13"/>
      <c r="F216" s="13"/>
      <c r="G216" s="175"/>
      <c r="H216" s="175"/>
    </row>
    <row r="217" spans="1:8" s="133" customFormat="1">
      <c r="A217" s="182"/>
      <c r="B217" s="59"/>
      <c r="C217" s="183" t="s">
        <v>688</v>
      </c>
      <c r="D217" s="184"/>
      <c r="E217" s="13">
        <v>9</v>
      </c>
      <c r="F217" s="13">
        <v>85</v>
      </c>
      <c r="G217" s="175"/>
      <c r="H217" s="175"/>
    </row>
    <row r="218" spans="1:8" s="133" customFormat="1">
      <c r="A218" s="185" t="s">
        <v>684</v>
      </c>
      <c r="B218" s="186"/>
      <c r="C218" s="183" t="s">
        <v>689</v>
      </c>
      <c r="D218" s="184"/>
      <c r="E218" s="13"/>
      <c r="F218" s="13"/>
      <c r="G218" s="175"/>
      <c r="H218" s="175"/>
    </row>
    <row r="219" spans="1:8" s="133" customFormat="1">
      <c r="A219" s="346" t="s">
        <v>702</v>
      </c>
      <c r="B219" s="347"/>
      <c r="C219" s="347"/>
      <c r="D219" s="348"/>
      <c r="E219" s="344" t="s">
        <v>709</v>
      </c>
      <c r="F219" s="344"/>
      <c r="G219" s="345" t="s">
        <v>712</v>
      </c>
      <c r="H219" s="345"/>
    </row>
    <row r="220" spans="1:8" s="133" customFormat="1">
      <c r="A220" s="349"/>
      <c r="B220" s="350"/>
      <c r="C220" s="350"/>
      <c r="D220" s="351"/>
      <c r="E220" s="157" t="s">
        <v>710</v>
      </c>
      <c r="F220" s="157" t="s">
        <v>711</v>
      </c>
      <c r="G220" s="162" t="s">
        <v>466</v>
      </c>
      <c r="H220" s="162" t="s">
        <v>713</v>
      </c>
    </row>
    <row r="221" spans="1:8" s="133" customFormat="1">
      <c r="A221" s="185" t="s">
        <v>703</v>
      </c>
      <c r="B221" s="195"/>
      <c r="C221" s="196"/>
      <c r="D221" s="184"/>
      <c r="E221" s="180"/>
      <c r="F221" s="13" t="s">
        <v>729</v>
      </c>
      <c r="G221" s="161"/>
      <c r="H221" s="13" t="s">
        <v>729</v>
      </c>
    </row>
    <row r="222" spans="1:8" s="133" customFormat="1">
      <c r="A222" s="185" t="s">
        <v>704</v>
      </c>
      <c r="B222" s="195"/>
      <c r="C222" s="196"/>
      <c r="D222" s="184"/>
      <c r="E222" s="180"/>
      <c r="F222" s="13" t="s">
        <v>729</v>
      </c>
      <c r="G222" s="161"/>
      <c r="H222" s="13" t="s">
        <v>729</v>
      </c>
    </row>
    <row r="223" spans="1:8" s="133" customFormat="1">
      <c r="A223" s="185" t="s">
        <v>705</v>
      </c>
      <c r="B223" s="195"/>
      <c r="C223" s="196"/>
      <c r="D223" s="184"/>
      <c r="E223" s="180"/>
      <c r="F223" s="13" t="s">
        <v>729</v>
      </c>
      <c r="G223" s="161"/>
      <c r="H223" s="13" t="s">
        <v>729</v>
      </c>
    </row>
    <row r="224" spans="1:8" s="133" customFormat="1">
      <c r="A224" s="185" t="s">
        <v>706</v>
      </c>
      <c r="B224" s="195"/>
      <c r="C224" s="196"/>
      <c r="D224" s="184"/>
      <c r="E224" s="180"/>
      <c r="F224" s="13" t="s">
        <v>729</v>
      </c>
      <c r="G224" s="161"/>
      <c r="H224" s="13" t="s">
        <v>729</v>
      </c>
    </row>
    <row r="225" spans="1:8" s="133" customFormat="1">
      <c r="A225" s="185" t="s">
        <v>707</v>
      </c>
      <c r="B225" s="195"/>
      <c r="C225" s="196"/>
      <c r="D225" s="184"/>
      <c r="E225" s="180"/>
      <c r="F225" s="13" t="s">
        <v>729</v>
      </c>
      <c r="G225" s="161"/>
      <c r="H225" s="13" t="s">
        <v>729</v>
      </c>
    </row>
    <row r="226" spans="1:8" s="133" customFormat="1">
      <c r="A226" s="185" t="s">
        <v>708</v>
      </c>
      <c r="B226" s="195"/>
      <c r="C226" s="196"/>
      <c r="D226" s="184"/>
      <c r="E226" s="180"/>
      <c r="F226" s="13" t="s">
        <v>729</v>
      </c>
      <c r="G226" s="161"/>
      <c r="H226" s="13" t="s">
        <v>729</v>
      </c>
    </row>
    <row r="227" spans="1:8" s="133" customFormat="1">
      <c r="A227" s="185" t="s">
        <v>731</v>
      </c>
      <c r="B227" s="195"/>
      <c r="C227" s="196"/>
      <c r="D227" s="184"/>
      <c r="E227" s="180"/>
      <c r="F227" s="13" t="s">
        <v>729</v>
      </c>
      <c r="G227" s="161"/>
      <c r="H227" s="13" t="s">
        <v>729</v>
      </c>
    </row>
    <row r="228" spans="1:8" s="133" customFormat="1">
      <c r="A228" s="185" t="s">
        <v>732</v>
      </c>
      <c r="B228" s="195"/>
      <c r="C228" s="196"/>
      <c r="D228" s="184"/>
      <c r="E228" s="180"/>
      <c r="F228" s="13"/>
      <c r="G228" s="161"/>
      <c r="H228" s="175"/>
    </row>
    <row r="229" spans="1:8" s="133" customFormat="1">
      <c r="A229" s="24"/>
      <c r="B229" s="132"/>
      <c r="C229" s="132" t="s">
        <v>716</v>
      </c>
      <c r="D229" s="3"/>
      <c r="E229" s="3"/>
      <c r="F229" s="3"/>
    </row>
    <row r="230" spans="1:8" s="133" customFormat="1">
      <c r="A230" s="354" t="s">
        <v>672</v>
      </c>
      <c r="B230" s="354"/>
      <c r="C230" s="354"/>
      <c r="D230" s="354"/>
      <c r="E230" s="187" t="s">
        <v>88</v>
      </c>
      <c r="F230" s="157" t="s">
        <v>673</v>
      </c>
      <c r="G230" s="188" t="s">
        <v>674</v>
      </c>
      <c r="H230" s="162" t="s">
        <v>675</v>
      </c>
    </row>
    <row r="231" spans="1:8" s="133" customFormat="1">
      <c r="A231" s="355"/>
      <c r="B231" s="355"/>
      <c r="C231" s="355"/>
      <c r="D231" s="355"/>
      <c r="E231" s="189" t="s">
        <v>691</v>
      </c>
      <c r="F231" s="157" t="s">
        <v>676</v>
      </c>
      <c r="G231" s="162" t="s">
        <v>677</v>
      </c>
      <c r="H231" s="162" t="s">
        <v>677</v>
      </c>
    </row>
    <row r="232" spans="1:8" s="133" customFormat="1">
      <c r="A232" s="177" t="s">
        <v>678</v>
      </c>
      <c r="B232" s="176"/>
      <c r="C232" s="352" t="s">
        <v>681</v>
      </c>
      <c r="D232" s="353"/>
      <c r="E232" s="180">
        <v>30</v>
      </c>
      <c r="F232" s="13">
        <v>394</v>
      </c>
      <c r="G232" s="161"/>
      <c r="H232" s="175"/>
    </row>
    <row r="233" spans="1:8" s="133" customFormat="1">
      <c r="A233" s="178"/>
      <c r="B233" s="144"/>
      <c r="C233" s="352" t="s">
        <v>685</v>
      </c>
      <c r="D233" s="353"/>
      <c r="E233" s="180">
        <v>70</v>
      </c>
      <c r="F233" s="194">
        <v>960</v>
      </c>
      <c r="G233" s="67"/>
      <c r="H233" s="70"/>
    </row>
    <row r="234" spans="1:8" s="133" customFormat="1">
      <c r="A234" s="181" t="s">
        <v>682</v>
      </c>
      <c r="B234" s="145"/>
      <c r="C234" s="183" t="s">
        <v>734</v>
      </c>
      <c r="D234" s="184"/>
      <c r="E234" s="13">
        <v>10</v>
      </c>
      <c r="F234" s="13">
        <v>5</v>
      </c>
      <c r="G234" s="175"/>
      <c r="H234" s="175"/>
    </row>
    <row r="235" spans="1:8" s="133" customFormat="1">
      <c r="A235" s="181" t="s">
        <v>683</v>
      </c>
      <c r="B235" s="145"/>
      <c r="C235" s="183" t="s">
        <v>686</v>
      </c>
      <c r="D235" s="184"/>
      <c r="E235" s="13">
        <v>5</v>
      </c>
      <c r="F235" s="13">
        <v>110</v>
      </c>
      <c r="G235" s="175"/>
      <c r="H235" s="193"/>
    </row>
    <row r="236" spans="1:8" s="133" customFormat="1">
      <c r="A236" s="182"/>
      <c r="B236" s="59"/>
      <c r="C236" s="183" t="s">
        <v>687</v>
      </c>
      <c r="D236" s="184"/>
      <c r="E236" s="13">
        <v>3</v>
      </c>
      <c r="F236" s="13">
        <v>6</v>
      </c>
      <c r="G236" s="175"/>
      <c r="H236" s="175"/>
    </row>
    <row r="237" spans="1:8" s="133" customFormat="1">
      <c r="A237" s="182"/>
      <c r="B237" s="59"/>
      <c r="C237" s="183" t="s">
        <v>688</v>
      </c>
      <c r="D237" s="184"/>
      <c r="E237" s="13">
        <v>2</v>
      </c>
      <c r="F237" s="13">
        <v>16</v>
      </c>
      <c r="G237" s="175"/>
      <c r="H237" s="175"/>
    </row>
    <row r="238" spans="1:8" s="133" customFormat="1">
      <c r="A238" s="185" t="s">
        <v>684</v>
      </c>
      <c r="B238" s="186"/>
      <c r="C238" s="183" t="s">
        <v>689</v>
      </c>
      <c r="D238" s="184"/>
      <c r="E238" s="13"/>
      <c r="F238" s="13"/>
      <c r="G238" s="175"/>
      <c r="H238" s="175"/>
    </row>
    <row r="239" spans="1:8" s="133" customFormat="1">
      <c r="A239" s="346" t="s">
        <v>702</v>
      </c>
      <c r="B239" s="347"/>
      <c r="C239" s="347"/>
      <c r="D239" s="348"/>
      <c r="E239" s="344" t="s">
        <v>709</v>
      </c>
      <c r="F239" s="344"/>
      <c r="G239" s="345" t="s">
        <v>712</v>
      </c>
      <c r="H239" s="345"/>
    </row>
    <row r="240" spans="1:8" s="133" customFormat="1">
      <c r="A240" s="349"/>
      <c r="B240" s="350"/>
      <c r="C240" s="350"/>
      <c r="D240" s="351"/>
      <c r="E240" s="157" t="s">
        <v>710</v>
      </c>
      <c r="F240" s="157" t="s">
        <v>711</v>
      </c>
      <c r="G240" s="162" t="s">
        <v>466</v>
      </c>
      <c r="H240" s="162" t="s">
        <v>713</v>
      </c>
    </row>
    <row r="241" spans="1:9" s="133" customFormat="1">
      <c r="A241" s="185" t="s">
        <v>703</v>
      </c>
      <c r="B241" s="195"/>
      <c r="C241" s="196"/>
      <c r="D241" s="184"/>
      <c r="E241" s="180" t="s">
        <v>729</v>
      </c>
      <c r="F241" s="13"/>
      <c r="G241" s="161"/>
      <c r="H241" s="175"/>
    </row>
    <row r="242" spans="1:9" s="133" customFormat="1">
      <c r="A242" s="185" t="s">
        <v>704</v>
      </c>
      <c r="B242" s="195"/>
      <c r="C242" s="196"/>
      <c r="D242" s="184"/>
      <c r="E242" s="180"/>
      <c r="F242" s="13" t="s">
        <v>729</v>
      </c>
      <c r="G242" s="175"/>
      <c r="H242" s="13" t="s">
        <v>729</v>
      </c>
    </row>
    <row r="243" spans="1:9" s="133" customFormat="1">
      <c r="A243" s="185" t="s">
        <v>705</v>
      </c>
      <c r="B243" s="195"/>
      <c r="C243" s="196"/>
      <c r="D243" s="184"/>
      <c r="E243" s="180"/>
      <c r="F243" s="13"/>
      <c r="G243" s="175"/>
      <c r="H243" s="175"/>
    </row>
    <row r="244" spans="1:9" s="133" customFormat="1">
      <c r="A244" s="185" t="s">
        <v>706</v>
      </c>
      <c r="B244" s="195"/>
      <c r="C244" s="196"/>
      <c r="D244" s="184"/>
      <c r="E244" s="180"/>
      <c r="F244" s="13"/>
      <c r="G244" s="175"/>
      <c r="H244" s="175"/>
    </row>
    <row r="245" spans="1:9" s="133" customFormat="1">
      <c r="A245" s="185" t="s">
        <v>707</v>
      </c>
      <c r="B245" s="195"/>
      <c r="C245" s="196"/>
      <c r="D245" s="184"/>
      <c r="E245" s="180"/>
      <c r="F245" s="13"/>
      <c r="G245" s="175"/>
      <c r="H245" s="175"/>
    </row>
    <row r="246" spans="1:9" s="133" customFormat="1">
      <c r="A246" s="185" t="s">
        <v>708</v>
      </c>
      <c r="B246" s="195"/>
      <c r="C246" s="196"/>
      <c r="D246" s="184"/>
      <c r="E246" s="180"/>
      <c r="F246" s="13" t="s">
        <v>729</v>
      </c>
      <c r="G246" s="175"/>
      <c r="H246" s="13" t="s">
        <v>729</v>
      </c>
    </row>
    <row r="247" spans="1:9" s="133" customFormat="1">
      <c r="A247" s="185" t="s">
        <v>731</v>
      </c>
      <c r="B247" s="195"/>
      <c r="C247" s="196"/>
      <c r="D247" s="184"/>
      <c r="E247" s="180"/>
      <c r="F247" s="13" t="s">
        <v>729</v>
      </c>
      <c r="G247" s="175"/>
      <c r="H247" s="13" t="s">
        <v>729</v>
      </c>
    </row>
    <row r="248" spans="1:9" s="133" customFormat="1">
      <c r="A248" s="185" t="s">
        <v>732</v>
      </c>
      <c r="B248" s="195"/>
      <c r="C248" s="196"/>
      <c r="D248" s="184"/>
      <c r="E248" s="180"/>
      <c r="F248" s="13"/>
      <c r="G248" s="227"/>
      <c r="H248" s="175"/>
    </row>
    <row r="249" spans="1:9" s="133" customFormat="1">
      <c r="A249" s="16"/>
      <c r="B249" s="148"/>
      <c r="C249" s="190"/>
      <c r="D249" s="191"/>
      <c r="E249" s="192"/>
      <c r="F249" s="192"/>
      <c r="G249" s="226"/>
      <c r="H249" s="226"/>
      <c r="I249" s="148"/>
    </row>
    <row r="250" spans="1:9" s="133" customFormat="1">
      <c r="A250" s="24"/>
      <c r="B250" s="132"/>
      <c r="C250" s="132" t="s">
        <v>715</v>
      </c>
      <c r="D250" s="3"/>
      <c r="E250" s="3"/>
      <c r="F250" s="3"/>
    </row>
    <row r="251" spans="1:9" s="133" customFormat="1">
      <c r="A251" s="354" t="s">
        <v>672</v>
      </c>
      <c r="B251" s="354"/>
      <c r="C251" s="354"/>
      <c r="D251" s="354"/>
      <c r="E251" s="187" t="s">
        <v>88</v>
      </c>
      <c r="F251" s="157" t="s">
        <v>673</v>
      </c>
      <c r="G251" s="188" t="s">
        <v>674</v>
      </c>
      <c r="H251" s="162" t="s">
        <v>675</v>
      </c>
    </row>
    <row r="252" spans="1:9" s="133" customFormat="1">
      <c r="A252" s="355"/>
      <c r="B252" s="355"/>
      <c r="C252" s="355"/>
      <c r="D252" s="355"/>
      <c r="E252" s="189" t="s">
        <v>691</v>
      </c>
      <c r="F252" s="157" t="s">
        <v>676</v>
      </c>
      <c r="G252" s="162" t="s">
        <v>677</v>
      </c>
      <c r="H252" s="162" t="s">
        <v>677</v>
      </c>
    </row>
    <row r="253" spans="1:9" s="133" customFormat="1">
      <c r="A253" s="177" t="s">
        <v>678</v>
      </c>
      <c r="B253" s="176"/>
      <c r="C253" s="352" t="s">
        <v>681</v>
      </c>
      <c r="D253" s="353"/>
      <c r="E253" s="180"/>
      <c r="F253" s="13"/>
      <c r="G253" s="161"/>
      <c r="H253" s="175"/>
    </row>
    <row r="254" spans="1:9" s="133" customFormat="1">
      <c r="A254" s="178"/>
      <c r="B254" s="144"/>
      <c r="C254" s="352" t="s">
        <v>685</v>
      </c>
      <c r="D254" s="353"/>
      <c r="E254" s="180">
        <v>92</v>
      </c>
      <c r="F254" s="194">
        <v>300</v>
      </c>
      <c r="G254" s="199">
        <v>1100</v>
      </c>
      <c r="H254" s="198">
        <v>4200</v>
      </c>
    </row>
    <row r="255" spans="1:9" s="133" customFormat="1">
      <c r="A255" s="181" t="s">
        <v>682</v>
      </c>
      <c r="B255" s="145"/>
      <c r="C255" s="183" t="s">
        <v>690</v>
      </c>
      <c r="D255" s="184"/>
      <c r="E255" s="13"/>
      <c r="F255" s="13"/>
      <c r="G255" s="175"/>
      <c r="H255" s="175"/>
    </row>
    <row r="256" spans="1:9" s="133" customFormat="1">
      <c r="A256" s="181" t="s">
        <v>683</v>
      </c>
      <c r="B256" s="145"/>
      <c r="C256" s="183" t="s">
        <v>686</v>
      </c>
      <c r="D256" s="184"/>
      <c r="E256" s="13">
        <v>10</v>
      </c>
      <c r="F256" s="194">
        <v>14000</v>
      </c>
      <c r="G256" s="193">
        <v>4000</v>
      </c>
      <c r="H256" s="193">
        <v>11200</v>
      </c>
    </row>
    <row r="257" spans="1:18" s="133" customFormat="1">
      <c r="A257" s="182"/>
      <c r="B257" s="59"/>
      <c r="C257" s="183" t="s">
        <v>687</v>
      </c>
      <c r="D257" s="184"/>
      <c r="E257" s="13"/>
      <c r="F257" s="13"/>
      <c r="G257" s="175"/>
      <c r="H257" s="175"/>
    </row>
    <row r="258" spans="1:18" s="133" customFormat="1">
      <c r="A258" s="182"/>
      <c r="B258" s="59"/>
      <c r="C258" s="183" t="s">
        <v>688</v>
      </c>
      <c r="D258" s="184"/>
      <c r="E258" s="13"/>
      <c r="F258" s="13"/>
      <c r="G258" s="175"/>
      <c r="H258" s="175"/>
    </row>
    <row r="259" spans="1:18" s="133" customFormat="1">
      <c r="A259" s="185" t="s">
        <v>684</v>
      </c>
      <c r="B259" s="186"/>
      <c r="C259" s="183" t="s">
        <v>689</v>
      </c>
      <c r="D259" s="184"/>
      <c r="E259" s="13"/>
      <c r="F259" s="13"/>
      <c r="G259" s="175"/>
      <c r="H259" s="175"/>
    </row>
    <row r="260" spans="1:18">
      <c r="A260" s="346" t="s">
        <v>702</v>
      </c>
      <c r="B260" s="347"/>
      <c r="C260" s="347"/>
      <c r="D260" s="348"/>
      <c r="E260" s="344" t="s">
        <v>709</v>
      </c>
      <c r="F260" s="344"/>
      <c r="G260" s="345" t="s">
        <v>712</v>
      </c>
      <c r="H260" s="345"/>
    </row>
    <row r="261" spans="1:18">
      <c r="A261" s="349"/>
      <c r="B261" s="350"/>
      <c r="C261" s="350"/>
      <c r="D261" s="351"/>
      <c r="E261" s="157" t="s">
        <v>710</v>
      </c>
      <c r="F261" s="157" t="s">
        <v>711</v>
      </c>
      <c r="G261" s="162" t="s">
        <v>466</v>
      </c>
      <c r="H261" s="162" t="s">
        <v>713</v>
      </c>
    </row>
    <row r="262" spans="1:18">
      <c r="A262" s="185" t="s">
        <v>703</v>
      </c>
      <c r="B262" s="195"/>
      <c r="C262" s="196"/>
      <c r="D262" s="184"/>
      <c r="E262" s="180"/>
      <c r="F262" s="13" t="s">
        <v>729</v>
      </c>
      <c r="G262" s="161"/>
      <c r="H262" s="175" t="s">
        <v>729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>
      <c r="A263" s="185" t="s">
        <v>704</v>
      </c>
      <c r="B263" s="195"/>
      <c r="C263" s="196"/>
      <c r="D263" s="184"/>
      <c r="E263" s="180"/>
      <c r="F263" s="13"/>
      <c r="G263" s="161"/>
      <c r="H263" s="175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>
      <c r="A264" s="185" t="s">
        <v>705</v>
      </c>
      <c r="B264" s="195"/>
      <c r="C264" s="196"/>
      <c r="D264" s="184"/>
      <c r="E264" s="180"/>
      <c r="F264" s="13"/>
      <c r="G264" s="161"/>
      <c r="H264" s="175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133" customFormat="1">
      <c r="A265" s="185" t="s">
        <v>706</v>
      </c>
      <c r="B265" s="195"/>
      <c r="C265" s="196"/>
      <c r="D265" s="184"/>
      <c r="E265" s="180"/>
      <c r="F265" s="13"/>
      <c r="G265" s="161"/>
      <c r="H265" s="175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133" customFormat="1">
      <c r="A266" s="185" t="s">
        <v>707</v>
      </c>
      <c r="B266" s="195"/>
      <c r="C266" s="196"/>
      <c r="D266" s="184"/>
      <c r="E266" s="180"/>
      <c r="F266" s="13" t="s">
        <v>729</v>
      </c>
      <c r="G266" s="161"/>
      <c r="H266" s="175" t="s">
        <v>729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133" customFormat="1">
      <c r="A267" s="185" t="s">
        <v>708</v>
      </c>
      <c r="B267" s="195"/>
      <c r="C267" s="196"/>
      <c r="D267" s="184"/>
      <c r="E267" s="180"/>
      <c r="F267" s="13"/>
      <c r="G267" s="161"/>
      <c r="H267" s="175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133" customFormat="1">
      <c r="A268" s="185" t="s">
        <v>731</v>
      </c>
      <c r="B268" s="195"/>
      <c r="C268" s="196"/>
      <c r="D268" s="184"/>
      <c r="E268" s="180"/>
      <c r="F268" s="13"/>
      <c r="G268" s="161"/>
      <c r="H268" s="175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133" customFormat="1">
      <c r="A269" s="185" t="s">
        <v>732</v>
      </c>
      <c r="B269" s="195"/>
      <c r="C269" s="196"/>
      <c r="D269" s="184"/>
      <c r="E269" s="180"/>
      <c r="F269" s="13"/>
      <c r="G269" s="161"/>
      <c r="H269" s="175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133" customFormat="1">
      <c r="A270" s="16"/>
      <c r="B270" s="148"/>
      <c r="C270" s="190"/>
      <c r="D270" s="191"/>
      <c r="E270" s="192"/>
      <c r="F270" s="192"/>
      <c r="G270" s="160"/>
      <c r="H270" s="160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133" customFormat="1">
      <c r="A271" s="24"/>
      <c r="B271" s="132"/>
      <c r="C271" s="132" t="s">
        <v>718</v>
      </c>
      <c r="D271" s="3"/>
      <c r="E271" s="3"/>
      <c r="F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133" customFormat="1">
      <c r="A272" s="346" t="s">
        <v>672</v>
      </c>
      <c r="B272" s="347"/>
      <c r="C272" s="347"/>
      <c r="D272" s="348"/>
      <c r="E272" s="187" t="s">
        <v>88</v>
      </c>
      <c r="F272" s="157" t="s">
        <v>673</v>
      </c>
      <c r="G272" s="188" t="s">
        <v>674</v>
      </c>
      <c r="H272" s="162" t="s">
        <v>675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133" customFormat="1">
      <c r="A273" s="349"/>
      <c r="B273" s="350"/>
      <c r="C273" s="350"/>
      <c r="D273" s="351"/>
      <c r="E273" s="189" t="s">
        <v>691</v>
      </c>
      <c r="F273" s="157" t="s">
        <v>676</v>
      </c>
      <c r="G273" s="162" t="s">
        <v>677</v>
      </c>
      <c r="H273" s="162" t="s">
        <v>677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133" customFormat="1">
      <c r="A274" s="177" t="s">
        <v>678</v>
      </c>
      <c r="B274" s="176"/>
      <c r="C274" s="352" t="s">
        <v>681</v>
      </c>
      <c r="D274" s="353"/>
      <c r="E274" s="180"/>
      <c r="F274" s="13"/>
      <c r="G274" s="161"/>
      <c r="H274" s="175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133" customFormat="1">
      <c r="A275" s="178"/>
      <c r="B275" s="144"/>
      <c r="C275" s="352" t="s">
        <v>685</v>
      </c>
      <c r="D275" s="353"/>
      <c r="E275" s="180">
        <v>133</v>
      </c>
      <c r="F275" s="194">
        <v>400</v>
      </c>
      <c r="G275" s="199">
        <v>2000</v>
      </c>
      <c r="H275" s="198">
        <v>5000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133" customFormat="1">
      <c r="A276" s="181" t="s">
        <v>682</v>
      </c>
      <c r="B276" s="145"/>
      <c r="C276" s="183" t="s">
        <v>734</v>
      </c>
      <c r="D276" s="184"/>
      <c r="E276" s="13">
        <v>10</v>
      </c>
      <c r="F276" s="13"/>
      <c r="G276" s="193">
        <v>2500</v>
      </c>
      <c r="H276" s="193">
        <v>6500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133" customFormat="1">
      <c r="A277" s="181" t="s">
        <v>683</v>
      </c>
      <c r="B277" s="145"/>
      <c r="C277" s="183" t="s">
        <v>686</v>
      </c>
      <c r="D277" s="184"/>
      <c r="E277" s="13">
        <v>10</v>
      </c>
      <c r="F277" s="194">
        <v>12000</v>
      </c>
      <c r="G277" s="193">
        <v>10000</v>
      </c>
      <c r="H277" s="193">
        <v>15000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133" customFormat="1">
      <c r="A278" s="182"/>
      <c r="B278" s="59"/>
      <c r="C278" s="183" t="s">
        <v>687</v>
      </c>
      <c r="D278" s="184"/>
      <c r="E278" s="13">
        <v>3</v>
      </c>
      <c r="F278" s="194">
        <v>5000</v>
      </c>
      <c r="G278" s="193">
        <v>3000</v>
      </c>
      <c r="H278" s="193">
        <v>7500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133" customFormat="1">
      <c r="A279" s="182"/>
      <c r="B279" s="59"/>
      <c r="C279" s="183" t="s">
        <v>688</v>
      </c>
      <c r="D279" s="184"/>
      <c r="E279" s="13"/>
      <c r="F279" s="13"/>
      <c r="G279" s="175"/>
      <c r="H279" s="175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133" customFormat="1">
      <c r="A280" s="185" t="s">
        <v>684</v>
      </c>
      <c r="B280" s="186"/>
      <c r="C280" s="183" t="s">
        <v>689</v>
      </c>
      <c r="D280" s="184"/>
      <c r="E280" s="13"/>
      <c r="F280" s="13"/>
      <c r="G280" s="175"/>
      <c r="H280" s="175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133" customFormat="1">
      <c r="A281" s="346" t="s">
        <v>702</v>
      </c>
      <c r="B281" s="347"/>
      <c r="C281" s="347"/>
      <c r="D281" s="348"/>
      <c r="E281" s="344" t="s">
        <v>709</v>
      </c>
      <c r="F281" s="344"/>
      <c r="G281" s="345" t="s">
        <v>712</v>
      </c>
      <c r="H281" s="345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133" customFormat="1">
      <c r="A282" s="349"/>
      <c r="B282" s="350"/>
      <c r="C282" s="350"/>
      <c r="D282" s="351"/>
      <c r="E282" s="157" t="s">
        <v>710</v>
      </c>
      <c r="F282" s="157" t="s">
        <v>711</v>
      </c>
      <c r="G282" s="162" t="s">
        <v>466</v>
      </c>
      <c r="H282" s="162" t="s">
        <v>713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133" customFormat="1">
      <c r="A283" s="185" t="s">
        <v>703</v>
      </c>
      <c r="B283" s="195"/>
      <c r="C283" s="196"/>
      <c r="D283" s="184"/>
      <c r="E283" s="180"/>
      <c r="F283" s="13" t="s">
        <v>729</v>
      </c>
      <c r="G283" s="161"/>
      <c r="H283" s="175" t="s">
        <v>729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133" customFormat="1">
      <c r="A284" s="185" t="s">
        <v>704</v>
      </c>
      <c r="B284" s="195"/>
      <c r="C284" s="196"/>
      <c r="D284" s="184"/>
      <c r="E284" s="180"/>
      <c r="F284" s="13" t="s">
        <v>729</v>
      </c>
      <c r="G284" s="205"/>
      <c r="H284" s="175" t="s">
        <v>729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133" customFormat="1">
      <c r="A285" s="185" t="s">
        <v>705</v>
      </c>
      <c r="B285" s="195"/>
      <c r="C285" s="196"/>
      <c r="D285" s="184"/>
      <c r="E285" s="180" t="s">
        <v>729</v>
      </c>
      <c r="F285" s="13"/>
      <c r="G285" s="161"/>
      <c r="H285" s="175" t="s">
        <v>729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133" customFormat="1">
      <c r="A286" s="185" t="s">
        <v>706</v>
      </c>
      <c r="B286" s="195"/>
      <c r="C286" s="196"/>
      <c r="D286" s="184"/>
      <c r="E286" s="180"/>
      <c r="F286" s="13"/>
      <c r="G286" s="161"/>
      <c r="H286" s="175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133" customFormat="1">
      <c r="A287" s="185" t="s">
        <v>707</v>
      </c>
      <c r="B287" s="195"/>
      <c r="C287" s="196"/>
      <c r="D287" s="184"/>
      <c r="E287" s="180"/>
      <c r="F287" s="13" t="s">
        <v>729</v>
      </c>
      <c r="G287" s="161"/>
      <c r="H287" s="175" t="s">
        <v>729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133" customFormat="1">
      <c r="A288" s="185" t="s">
        <v>708</v>
      </c>
      <c r="B288" s="195"/>
      <c r="C288" s="196"/>
      <c r="D288" s="184"/>
      <c r="E288" s="180"/>
      <c r="F288" s="13"/>
      <c r="G288" s="161"/>
      <c r="H288" s="175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133" customFormat="1">
      <c r="A289" s="185" t="s">
        <v>731</v>
      </c>
      <c r="B289" s="195"/>
      <c r="C289" s="196"/>
      <c r="D289" s="184"/>
      <c r="E289" s="180"/>
      <c r="F289" s="13"/>
      <c r="G289" s="161"/>
      <c r="H289" s="175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133" customFormat="1">
      <c r="A290" s="185" t="s">
        <v>732</v>
      </c>
      <c r="B290" s="195"/>
      <c r="C290" s="196"/>
      <c r="D290" s="184"/>
      <c r="E290" s="180"/>
      <c r="F290" s="13"/>
      <c r="G290" s="205" t="s">
        <v>729</v>
      </c>
      <c r="H290" s="175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133" customFormat="1">
      <c r="A291" s="16"/>
      <c r="B291" s="148"/>
      <c r="C291" s="190"/>
      <c r="D291" s="191"/>
      <c r="E291" s="192"/>
      <c r="F291" s="192"/>
      <c r="G291" s="160"/>
      <c r="H291" s="160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133" customFormat="1">
      <c r="A292" s="24"/>
      <c r="B292" s="132"/>
      <c r="C292" s="132" t="s">
        <v>717</v>
      </c>
      <c r="D292" s="3"/>
      <c r="E292" s="3"/>
      <c r="F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133" customFormat="1">
      <c r="A293" s="346" t="s">
        <v>672</v>
      </c>
      <c r="B293" s="347"/>
      <c r="C293" s="347"/>
      <c r="D293" s="348"/>
      <c r="E293" s="187" t="s">
        <v>88</v>
      </c>
      <c r="F293" s="157" t="s">
        <v>673</v>
      </c>
      <c r="G293" s="188" t="s">
        <v>674</v>
      </c>
      <c r="H293" s="162" t="s">
        <v>675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133" customFormat="1">
      <c r="A294" s="349"/>
      <c r="B294" s="350"/>
      <c r="C294" s="350"/>
      <c r="D294" s="351"/>
      <c r="E294" s="189" t="s">
        <v>691</v>
      </c>
      <c r="F294" s="157" t="s">
        <v>676</v>
      </c>
      <c r="G294" s="162" t="s">
        <v>677</v>
      </c>
      <c r="H294" s="162" t="s">
        <v>677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133" customFormat="1">
      <c r="A295" s="177" t="s">
        <v>678</v>
      </c>
      <c r="B295" s="176"/>
      <c r="C295" s="352" t="s">
        <v>681</v>
      </c>
      <c r="D295" s="353"/>
      <c r="E295" s="180"/>
      <c r="F295" s="13"/>
      <c r="G295" s="161"/>
      <c r="H295" s="175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133" customFormat="1">
      <c r="A296" s="178"/>
      <c r="B296" s="144"/>
      <c r="C296" s="352" t="s">
        <v>685</v>
      </c>
      <c r="D296" s="353"/>
      <c r="E296" s="180">
        <v>61</v>
      </c>
      <c r="F296" s="194">
        <v>450</v>
      </c>
      <c r="G296" s="199">
        <v>1200</v>
      </c>
      <c r="H296" s="198">
        <v>5700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133" customFormat="1">
      <c r="A297" s="181" t="s">
        <v>682</v>
      </c>
      <c r="B297" s="145"/>
      <c r="C297" s="183" t="s">
        <v>733</v>
      </c>
      <c r="D297" s="184"/>
      <c r="E297" s="13">
        <v>4</v>
      </c>
      <c r="F297" s="13">
        <v>15</v>
      </c>
      <c r="G297" s="13">
        <v>150</v>
      </c>
      <c r="H297" s="175">
        <v>270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133" customFormat="1">
      <c r="A298" s="181" t="s">
        <v>683</v>
      </c>
      <c r="B298" s="145"/>
      <c r="C298" s="183" t="s">
        <v>686</v>
      </c>
      <c r="D298" s="184"/>
      <c r="E298" s="13">
        <v>4</v>
      </c>
      <c r="F298" s="13">
        <v>150</v>
      </c>
      <c r="G298" s="175">
        <v>800</v>
      </c>
      <c r="H298" s="193">
        <v>2500</v>
      </c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133" customFormat="1">
      <c r="A299" s="182"/>
      <c r="B299" s="59"/>
      <c r="C299" s="183" t="s">
        <v>687</v>
      </c>
      <c r="D299" s="184"/>
      <c r="E299" s="13"/>
      <c r="F299" s="13"/>
      <c r="G299" s="175"/>
      <c r="H299" s="175" t="s">
        <v>225</v>
      </c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133" customFormat="1">
      <c r="A300" s="182"/>
      <c r="B300" s="59"/>
      <c r="C300" s="183" t="s">
        <v>688</v>
      </c>
      <c r="D300" s="184"/>
      <c r="E300" s="13"/>
      <c r="F300" s="13"/>
      <c r="G300" s="175"/>
      <c r="H300" s="175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133" customFormat="1">
      <c r="A301" s="185" t="s">
        <v>684</v>
      </c>
      <c r="B301" s="186"/>
      <c r="C301" s="183" t="s">
        <v>689</v>
      </c>
      <c r="D301" s="184"/>
      <c r="E301" s="13"/>
      <c r="F301" s="13"/>
      <c r="G301" s="175"/>
      <c r="H301" s="175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133" customFormat="1">
      <c r="A302" s="346" t="s">
        <v>702</v>
      </c>
      <c r="B302" s="347"/>
      <c r="C302" s="347"/>
      <c r="D302" s="348"/>
      <c r="E302" s="344" t="s">
        <v>709</v>
      </c>
      <c r="F302" s="344"/>
      <c r="G302" s="345" t="s">
        <v>712</v>
      </c>
      <c r="H302" s="345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133" customFormat="1">
      <c r="A303" s="349"/>
      <c r="B303" s="350"/>
      <c r="C303" s="350"/>
      <c r="D303" s="351"/>
      <c r="E303" s="157" t="s">
        <v>710</v>
      </c>
      <c r="F303" s="157" t="s">
        <v>711</v>
      </c>
      <c r="G303" s="162" t="s">
        <v>466</v>
      </c>
      <c r="H303" s="162" t="s">
        <v>713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133" customFormat="1">
      <c r="A304" s="185" t="s">
        <v>703</v>
      </c>
      <c r="B304" s="195"/>
      <c r="C304" s="196"/>
      <c r="D304" s="184"/>
      <c r="E304" s="180" t="s">
        <v>729</v>
      </c>
      <c r="F304" s="13"/>
      <c r="G304" s="161"/>
      <c r="H304" s="13" t="s">
        <v>729</v>
      </c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133" customFormat="1">
      <c r="A305" s="185" t="s">
        <v>704</v>
      </c>
      <c r="B305" s="195"/>
      <c r="C305" s="196"/>
      <c r="D305" s="184"/>
      <c r="E305" s="180"/>
      <c r="F305" s="13"/>
      <c r="G305" s="161"/>
      <c r="H305" s="175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133" customFormat="1">
      <c r="A306" s="185" t="s">
        <v>705</v>
      </c>
      <c r="B306" s="195"/>
      <c r="C306" s="196"/>
      <c r="D306" s="184"/>
      <c r="E306" s="180" t="s">
        <v>729</v>
      </c>
      <c r="F306" s="13"/>
      <c r="G306" s="161"/>
      <c r="H306" s="13" t="s">
        <v>729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133" customFormat="1">
      <c r="A307" s="185" t="s">
        <v>706</v>
      </c>
      <c r="B307" s="195"/>
      <c r="C307" s="196"/>
      <c r="D307" s="184"/>
      <c r="E307" s="180"/>
      <c r="F307" s="13"/>
      <c r="G307" s="161"/>
      <c r="H307" s="175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133" customFormat="1">
      <c r="A308" s="185" t="s">
        <v>707</v>
      </c>
      <c r="B308" s="195"/>
      <c r="C308" s="196"/>
      <c r="D308" s="184"/>
      <c r="E308" s="180"/>
      <c r="F308" s="13"/>
      <c r="G308" s="161"/>
      <c r="H308" s="175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133" customFormat="1">
      <c r="A309" s="185" t="s">
        <v>708</v>
      </c>
      <c r="B309" s="195"/>
      <c r="C309" s="196"/>
      <c r="D309" s="184"/>
      <c r="E309" s="180"/>
      <c r="F309" s="13"/>
      <c r="G309" s="161"/>
      <c r="H309" s="175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133" customFormat="1">
      <c r="A310" s="185" t="s">
        <v>731</v>
      </c>
      <c r="B310" s="195"/>
      <c r="C310" s="196"/>
      <c r="D310" s="184"/>
      <c r="E310" s="180" t="s">
        <v>729</v>
      </c>
      <c r="F310" s="13"/>
      <c r="G310" s="161"/>
      <c r="H310" s="13" t="s">
        <v>729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133" customFormat="1">
      <c r="A311" s="185" t="s">
        <v>732</v>
      </c>
      <c r="B311" s="195"/>
      <c r="C311" s="196"/>
      <c r="D311" s="184"/>
      <c r="E311" s="180"/>
      <c r="F311" s="13"/>
      <c r="G311" s="161"/>
      <c r="H311" s="175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133" customFormat="1" ht="12" customHeight="1">
      <c r="A312" s="16"/>
      <c r="B312" s="148"/>
      <c r="C312" s="190"/>
      <c r="D312" s="191"/>
      <c r="E312" s="192"/>
      <c r="F312" s="192"/>
      <c r="G312" s="236"/>
      <c r="H312" s="236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133" customFormat="1">
      <c r="A313" s="24"/>
      <c r="B313" s="132"/>
      <c r="C313" s="132" t="s">
        <v>719</v>
      </c>
      <c r="D313" s="3"/>
      <c r="E313" s="3"/>
      <c r="F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133" customFormat="1">
      <c r="A314" s="346" t="s">
        <v>672</v>
      </c>
      <c r="B314" s="347"/>
      <c r="C314" s="347"/>
      <c r="D314" s="348"/>
      <c r="E314" s="187" t="s">
        <v>88</v>
      </c>
      <c r="F314" s="157" t="s">
        <v>673</v>
      </c>
      <c r="G314" s="188" t="s">
        <v>674</v>
      </c>
      <c r="H314" s="162" t="s">
        <v>675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133" customFormat="1">
      <c r="A315" s="349"/>
      <c r="B315" s="350"/>
      <c r="C315" s="350"/>
      <c r="D315" s="351"/>
      <c r="E315" s="189" t="s">
        <v>691</v>
      </c>
      <c r="F315" s="157" t="s">
        <v>676</v>
      </c>
      <c r="G315" s="162" t="s">
        <v>677</v>
      </c>
      <c r="H315" s="162" t="s">
        <v>677</v>
      </c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133" customFormat="1">
      <c r="A316" s="177" t="s">
        <v>678</v>
      </c>
      <c r="B316" s="176"/>
      <c r="C316" s="352" t="s">
        <v>681</v>
      </c>
      <c r="D316" s="353"/>
      <c r="E316" s="180"/>
      <c r="F316" s="13"/>
      <c r="G316" s="161"/>
      <c r="H316" s="175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133" customFormat="1">
      <c r="A317" s="178"/>
      <c r="B317" s="144"/>
      <c r="C317" s="352" t="s">
        <v>685</v>
      </c>
      <c r="D317" s="353"/>
      <c r="E317" s="180">
        <v>122</v>
      </c>
      <c r="F317" s="194">
        <v>1600</v>
      </c>
      <c r="G317" s="67"/>
      <c r="H317" s="70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133" customFormat="1">
      <c r="A318" s="181" t="s">
        <v>682</v>
      </c>
      <c r="B318" s="145"/>
      <c r="C318" s="183" t="s">
        <v>733</v>
      </c>
      <c r="D318" s="184"/>
      <c r="E318" s="13">
        <v>6</v>
      </c>
      <c r="F318" s="13">
        <v>70</v>
      </c>
      <c r="G318" s="175"/>
      <c r="H318" s="175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133" customFormat="1">
      <c r="A319" s="181" t="s">
        <v>683</v>
      </c>
      <c r="B319" s="145"/>
      <c r="C319" s="183" t="s">
        <v>686</v>
      </c>
      <c r="D319" s="184"/>
      <c r="E319" s="13">
        <v>3</v>
      </c>
      <c r="F319" s="13">
        <v>40</v>
      </c>
      <c r="G319" s="175"/>
      <c r="H319" s="19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148" customFormat="1">
      <c r="A320" s="182"/>
      <c r="B320" s="59"/>
      <c r="C320" s="183" t="s">
        <v>687</v>
      </c>
      <c r="D320" s="184"/>
      <c r="E320" s="13">
        <v>10</v>
      </c>
      <c r="F320" s="13">
        <v>60</v>
      </c>
      <c r="G320" s="175"/>
      <c r="H320" s="17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 s="148" customFormat="1">
      <c r="A321" s="182"/>
      <c r="B321" s="59"/>
      <c r="C321" s="183" t="s">
        <v>688</v>
      </c>
      <c r="D321" s="184"/>
      <c r="E321" s="13"/>
      <c r="F321" s="13"/>
      <c r="G321" s="175"/>
      <c r="H321" s="17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 s="148" customFormat="1">
      <c r="A322" s="185" t="s">
        <v>684</v>
      </c>
      <c r="B322" s="186"/>
      <c r="C322" s="183" t="s">
        <v>689</v>
      </c>
      <c r="D322" s="184"/>
      <c r="E322" s="13"/>
      <c r="F322" s="13"/>
      <c r="G322" s="175"/>
      <c r="H322" s="17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 s="133" customFormat="1">
      <c r="A323" s="346" t="s">
        <v>702</v>
      </c>
      <c r="B323" s="347"/>
      <c r="C323" s="347"/>
      <c r="D323" s="348"/>
      <c r="E323" s="344" t="s">
        <v>709</v>
      </c>
      <c r="F323" s="344"/>
      <c r="G323" s="345" t="s">
        <v>712</v>
      </c>
      <c r="H323" s="345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133" customFormat="1">
      <c r="A324" s="349"/>
      <c r="B324" s="350"/>
      <c r="C324" s="350"/>
      <c r="D324" s="351"/>
      <c r="E324" s="157" t="s">
        <v>710</v>
      </c>
      <c r="F324" s="157" t="s">
        <v>711</v>
      </c>
      <c r="G324" s="162" t="s">
        <v>466</v>
      </c>
      <c r="H324" s="162" t="s">
        <v>713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133" customFormat="1">
      <c r="A325" s="185" t="s">
        <v>703</v>
      </c>
      <c r="B325" s="195"/>
      <c r="C325" s="196"/>
      <c r="D325" s="184"/>
      <c r="E325" s="180"/>
      <c r="F325" s="13" t="s">
        <v>729</v>
      </c>
      <c r="G325" s="161"/>
      <c r="H325" s="13" t="s">
        <v>729</v>
      </c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133" customFormat="1">
      <c r="A326" s="185" t="s">
        <v>704</v>
      </c>
      <c r="B326" s="195"/>
      <c r="C326" s="196"/>
      <c r="D326" s="184"/>
      <c r="E326" s="180"/>
      <c r="F326" s="13" t="s">
        <v>729</v>
      </c>
      <c r="G326" s="161"/>
      <c r="H326" s="13" t="s">
        <v>729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133" customFormat="1">
      <c r="A327" s="185" t="s">
        <v>705</v>
      </c>
      <c r="B327" s="195"/>
      <c r="C327" s="196"/>
      <c r="D327" s="184"/>
      <c r="E327" s="180"/>
      <c r="F327" s="13" t="s">
        <v>729</v>
      </c>
      <c r="G327" s="161"/>
      <c r="H327" s="13" t="s">
        <v>729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133" customFormat="1">
      <c r="A328" s="185" t="s">
        <v>706</v>
      </c>
      <c r="B328" s="195"/>
      <c r="C328" s="196"/>
      <c r="D328" s="184"/>
      <c r="E328" s="180"/>
      <c r="F328" s="13" t="s">
        <v>729</v>
      </c>
      <c r="G328" s="161"/>
      <c r="H328" s="13" t="s">
        <v>729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133" customFormat="1">
      <c r="A329" s="185" t="s">
        <v>707</v>
      </c>
      <c r="B329" s="195"/>
      <c r="C329" s="196"/>
      <c r="D329" s="184"/>
      <c r="E329" s="180"/>
      <c r="F329" s="13" t="s">
        <v>729</v>
      </c>
      <c r="G329" s="161"/>
      <c r="H329" s="13" t="s">
        <v>729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133" customFormat="1">
      <c r="A330" s="185" t="s">
        <v>708</v>
      </c>
      <c r="B330" s="195"/>
      <c r="C330" s="196"/>
      <c r="D330" s="184"/>
      <c r="E330" s="180"/>
      <c r="F330" s="13"/>
      <c r="G330" s="161"/>
      <c r="H330" s="175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133" customFormat="1">
      <c r="A331" s="185" t="s">
        <v>731</v>
      </c>
      <c r="B331" s="195"/>
      <c r="C331" s="196"/>
      <c r="D331" s="184"/>
      <c r="E331" s="13" t="s">
        <v>729</v>
      </c>
      <c r="F331" s="13"/>
      <c r="G331" s="13" t="s">
        <v>729</v>
      </c>
      <c r="H331" s="175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133" customFormat="1">
      <c r="A332" s="185" t="s">
        <v>732</v>
      </c>
      <c r="B332" s="195"/>
      <c r="C332" s="196"/>
      <c r="D332" s="184"/>
      <c r="E332" s="180"/>
      <c r="F332" s="13"/>
      <c r="G332" s="161"/>
      <c r="H332" s="175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133" customFormat="1">
      <c r="A333" s="24"/>
      <c r="B333" s="132"/>
      <c r="C333" s="132" t="s">
        <v>720</v>
      </c>
      <c r="D333" s="3"/>
      <c r="E333" s="3"/>
      <c r="F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133" customFormat="1">
      <c r="A334" s="346" t="s">
        <v>672</v>
      </c>
      <c r="B334" s="347"/>
      <c r="C334" s="347"/>
      <c r="D334" s="348"/>
      <c r="E334" s="187" t="s">
        <v>88</v>
      </c>
      <c r="F334" s="157" t="s">
        <v>673</v>
      </c>
      <c r="G334" s="188" t="s">
        <v>674</v>
      </c>
      <c r="H334" s="162" t="s">
        <v>675</v>
      </c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133" customFormat="1">
      <c r="A335" s="349"/>
      <c r="B335" s="350"/>
      <c r="C335" s="350"/>
      <c r="D335" s="351"/>
      <c r="E335" s="189" t="s">
        <v>691</v>
      </c>
      <c r="F335" s="157" t="s">
        <v>676</v>
      </c>
      <c r="G335" s="162" t="s">
        <v>677</v>
      </c>
      <c r="H335" s="162" t="s">
        <v>677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133" customFormat="1">
      <c r="A336" s="177" t="s">
        <v>678</v>
      </c>
      <c r="B336" s="176"/>
      <c r="C336" s="352" t="s">
        <v>681</v>
      </c>
      <c r="D336" s="353"/>
      <c r="E336" s="180"/>
      <c r="F336" s="13"/>
      <c r="G336" s="161"/>
      <c r="H336" s="175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133" customFormat="1">
      <c r="A337" s="178"/>
      <c r="B337" s="144"/>
      <c r="C337" s="352" t="s">
        <v>685</v>
      </c>
      <c r="D337" s="353"/>
      <c r="E337" s="180">
        <v>182</v>
      </c>
      <c r="F337" s="194">
        <v>2800</v>
      </c>
      <c r="G337" s="67"/>
      <c r="H337" s="70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133" customFormat="1">
      <c r="A338" s="181" t="s">
        <v>682</v>
      </c>
      <c r="B338" s="145"/>
      <c r="C338" s="183" t="s">
        <v>690</v>
      </c>
      <c r="D338" s="184"/>
      <c r="E338" s="13"/>
      <c r="F338" s="13"/>
      <c r="G338" s="175"/>
      <c r="H338" s="175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133" customFormat="1">
      <c r="A339" s="181" t="s">
        <v>683</v>
      </c>
      <c r="B339" s="145"/>
      <c r="C339" s="183" t="s">
        <v>686</v>
      </c>
      <c r="D339" s="184"/>
      <c r="E339" s="13">
        <v>14</v>
      </c>
      <c r="F339" s="194">
        <v>8000</v>
      </c>
      <c r="G339" s="193">
        <v>5000</v>
      </c>
      <c r="H339" s="193">
        <v>10000</v>
      </c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133" customFormat="1">
      <c r="A340" s="182"/>
      <c r="B340" s="59"/>
      <c r="C340" s="183" t="s">
        <v>687</v>
      </c>
      <c r="D340" s="184"/>
      <c r="E340" s="13">
        <v>10</v>
      </c>
      <c r="F340" s="194">
        <v>6000</v>
      </c>
      <c r="G340" s="193">
        <v>3000</v>
      </c>
      <c r="H340" s="193">
        <v>8000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133" customFormat="1">
      <c r="A341" s="182"/>
      <c r="B341" s="59"/>
      <c r="C341" s="183" t="s">
        <v>688</v>
      </c>
      <c r="D341" s="184"/>
      <c r="E341" s="13"/>
      <c r="F341" s="13"/>
      <c r="G341" s="175"/>
      <c r="H341" s="175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133" customFormat="1">
      <c r="A342" s="185" t="s">
        <v>684</v>
      </c>
      <c r="B342" s="186"/>
      <c r="C342" s="183" t="s">
        <v>689</v>
      </c>
      <c r="D342" s="184"/>
      <c r="E342" s="13"/>
      <c r="F342" s="13"/>
      <c r="G342" s="175"/>
      <c r="H342" s="175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133" customFormat="1">
      <c r="A343" s="16"/>
      <c r="B343" s="148"/>
      <c r="C343" s="190"/>
      <c r="D343" s="191"/>
      <c r="E343" s="192"/>
      <c r="F343" s="192"/>
      <c r="G343" s="236"/>
      <c r="H343" s="236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133" customFormat="1">
      <c r="A344" s="346" t="s">
        <v>702</v>
      </c>
      <c r="B344" s="347"/>
      <c r="C344" s="347"/>
      <c r="D344" s="348"/>
      <c r="E344" s="344" t="s">
        <v>709</v>
      </c>
      <c r="F344" s="344"/>
      <c r="G344" s="345" t="s">
        <v>712</v>
      </c>
      <c r="H344" s="345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133" customFormat="1">
      <c r="A345" s="349"/>
      <c r="B345" s="350"/>
      <c r="C345" s="350"/>
      <c r="D345" s="351"/>
      <c r="E345" s="231" t="s">
        <v>710</v>
      </c>
      <c r="F345" s="231" t="s">
        <v>711</v>
      </c>
      <c r="G345" s="232" t="s">
        <v>466</v>
      </c>
      <c r="H345" s="232" t="s">
        <v>713</v>
      </c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133" customFormat="1">
      <c r="A346" s="185" t="s">
        <v>703</v>
      </c>
      <c r="B346" s="195"/>
      <c r="C346" s="196"/>
      <c r="D346" s="184"/>
      <c r="E346" s="180" t="s">
        <v>729</v>
      </c>
      <c r="F346" s="13"/>
      <c r="G346" s="161"/>
      <c r="H346" s="175" t="s">
        <v>729</v>
      </c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133" customFormat="1">
      <c r="A347" s="185" t="s">
        <v>704</v>
      </c>
      <c r="B347" s="195"/>
      <c r="C347" s="196"/>
      <c r="D347" s="184"/>
      <c r="E347" s="180"/>
      <c r="F347" s="13" t="s">
        <v>729</v>
      </c>
      <c r="G347" s="161"/>
      <c r="H347" s="175" t="s">
        <v>729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133" customFormat="1">
      <c r="A348" s="185" t="s">
        <v>705</v>
      </c>
      <c r="B348" s="195"/>
      <c r="C348" s="196"/>
      <c r="D348" s="184"/>
      <c r="E348" s="180"/>
      <c r="F348" s="13"/>
      <c r="G348" s="161"/>
      <c r="H348" s="175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133" customFormat="1">
      <c r="A349" s="185" t="s">
        <v>706</v>
      </c>
      <c r="B349" s="195"/>
      <c r="C349" s="196"/>
      <c r="D349" s="184"/>
      <c r="E349" s="180"/>
      <c r="F349" s="13" t="s">
        <v>729</v>
      </c>
      <c r="G349" s="161"/>
      <c r="H349" s="175" t="s">
        <v>729</v>
      </c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133" customFormat="1">
      <c r="A350" s="185" t="s">
        <v>707</v>
      </c>
      <c r="B350" s="195"/>
      <c r="C350" s="196"/>
      <c r="D350" s="184"/>
      <c r="E350" s="180"/>
      <c r="F350" s="13" t="s">
        <v>729</v>
      </c>
      <c r="G350" s="161"/>
      <c r="H350" s="175" t="s">
        <v>729</v>
      </c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133" customFormat="1">
      <c r="A351" s="185" t="s">
        <v>708</v>
      </c>
      <c r="B351" s="195"/>
      <c r="C351" s="196"/>
      <c r="D351" s="184"/>
      <c r="E351" s="180"/>
      <c r="F351" s="13"/>
      <c r="G351" s="161"/>
      <c r="H351" s="175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133" customFormat="1">
      <c r="A352" s="185" t="s">
        <v>731</v>
      </c>
      <c r="B352" s="195"/>
      <c r="C352" s="196"/>
      <c r="D352" s="184"/>
      <c r="E352" s="180" t="s">
        <v>729</v>
      </c>
      <c r="F352" s="13"/>
      <c r="G352" s="161"/>
      <c r="H352" s="175" t="s">
        <v>729</v>
      </c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133" customFormat="1">
      <c r="A353" s="185" t="s">
        <v>732</v>
      </c>
      <c r="B353" s="195"/>
      <c r="C353" s="196"/>
      <c r="D353" s="184"/>
      <c r="E353" s="180"/>
      <c r="F353" s="13"/>
      <c r="G353" s="161"/>
      <c r="H353" s="175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133" customFormat="1">
      <c r="A354" s="16"/>
      <c r="B354" s="148"/>
      <c r="C354" s="190"/>
      <c r="D354" s="191"/>
      <c r="E354" s="192"/>
      <c r="F354" s="192"/>
      <c r="G354" s="160"/>
      <c r="H354" s="160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133" customFormat="1">
      <c r="A355" s="24"/>
      <c r="B355" s="132"/>
      <c r="C355" s="132" t="s">
        <v>721</v>
      </c>
      <c r="D355" s="3"/>
      <c r="E355" s="3"/>
      <c r="F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133" customFormat="1">
      <c r="A356" s="346" t="s">
        <v>672</v>
      </c>
      <c r="B356" s="347"/>
      <c r="C356" s="347"/>
      <c r="D356" s="348"/>
      <c r="E356" s="187" t="s">
        <v>88</v>
      </c>
      <c r="F356" s="157" t="s">
        <v>673</v>
      </c>
      <c r="G356" s="188" t="s">
        <v>674</v>
      </c>
      <c r="H356" s="162" t="s">
        <v>675</v>
      </c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133" customFormat="1">
      <c r="A357" s="349"/>
      <c r="B357" s="350"/>
      <c r="C357" s="350"/>
      <c r="D357" s="351"/>
      <c r="E357" s="189" t="s">
        <v>691</v>
      </c>
      <c r="F357" s="157" t="s">
        <v>676</v>
      </c>
      <c r="G357" s="162" t="s">
        <v>677</v>
      </c>
      <c r="H357" s="162" t="s">
        <v>677</v>
      </c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133" customFormat="1">
      <c r="A358" s="177" t="s">
        <v>678</v>
      </c>
      <c r="B358" s="176"/>
      <c r="C358" s="352" t="s">
        <v>681</v>
      </c>
      <c r="D358" s="353"/>
      <c r="E358" s="180"/>
      <c r="F358" s="13"/>
      <c r="G358" s="161"/>
      <c r="H358" s="175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133" customFormat="1">
      <c r="A359" s="178"/>
      <c r="B359" s="144"/>
      <c r="C359" s="352" t="s">
        <v>685</v>
      </c>
      <c r="D359" s="353"/>
      <c r="E359" s="180">
        <v>303</v>
      </c>
      <c r="F359" s="194">
        <v>300</v>
      </c>
      <c r="G359" s="199">
        <v>2000</v>
      </c>
      <c r="H359" s="198">
        <v>3000</v>
      </c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133" customFormat="1">
      <c r="A360" s="181" t="s">
        <v>682</v>
      </c>
      <c r="B360" s="145"/>
      <c r="C360" s="183" t="s">
        <v>690</v>
      </c>
      <c r="D360" s="184"/>
      <c r="E360" s="13"/>
      <c r="F360" s="13"/>
      <c r="G360" s="175"/>
      <c r="H360" s="175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133" customFormat="1">
      <c r="A361" s="181" t="s">
        <v>683</v>
      </c>
      <c r="B361" s="145"/>
      <c r="C361" s="183" t="s">
        <v>686</v>
      </c>
      <c r="D361" s="184"/>
      <c r="E361" s="13">
        <v>20</v>
      </c>
      <c r="F361" s="194">
        <v>2000</v>
      </c>
      <c r="G361" s="193">
        <v>2500</v>
      </c>
      <c r="H361" s="193">
        <v>1700</v>
      </c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133" customFormat="1">
      <c r="A362" s="182"/>
      <c r="B362" s="59"/>
      <c r="C362" s="183" t="s">
        <v>687</v>
      </c>
      <c r="D362" s="184"/>
      <c r="E362" s="13"/>
      <c r="F362" s="194"/>
      <c r="G362" s="193"/>
      <c r="H362" s="19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133" customFormat="1">
      <c r="A363" s="182"/>
      <c r="B363" s="59"/>
      <c r="C363" s="183" t="s">
        <v>688</v>
      </c>
      <c r="D363" s="184"/>
      <c r="E363" s="13"/>
      <c r="F363" s="13"/>
      <c r="G363" s="175"/>
      <c r="H363" s="175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133" customFormat="1">
      <c r="A364" s="185" t="s">
        <v>684</v>
      </c>
      <c r="B364" s="186"/>
      <c r="C364" s="183" t="s">
        <v>689</v>
      </c>
      <c r="D364" s="184"/>
      <c r="E364" s="13"/>
      <c r="F364" s="13"/>
      <c r="G364" s="175"/>
      <c r="H364" s="175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133" customFormat="1">
      <c r="A365" s="346" t="s">
        <v>702</v>
      </c>
      <c r="B365" s="347"/>
      <c r="C365" s="347"/>
      <c r="D365" s="348"/>
      <c r="E365" s="344" t="s">
        <v>709</v>
      </c>
      <c r="F365" s="344"/>
      <c r="G365" s="345" t="s">
        <v>712</v>
      </c>
      <c r="H365" s="345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133" customFormat="1">
      <c r="A366" s="349"/>
      <c r="B366" s="350"/>
      <c r="C366" s="350"/>
      <c r="D366" s="351"/>
      <c r="E366" s="157" t="s">
        <v>710</v>
      </c>
      <c r="F366" s="157" t="s">
        <v>711</v>
      </c>
      <c r="G366" s="162" t="s">
        <v>466</v>
      </c>
      <c r="H366" s="162" t="s">
        <v>713</v>
      </c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133" customFormat="1">
      <c r="A367" s="185" t="s">
        <v>703</v>
      </c>
      <c r="B367" s="195"/>
      <c r="C367" s="196"/>
      <c r="D367" s="184"/>
      <c r="E367" s="180" t="s">
        <v>729</v>
      </c>
      <c r="F367" s="13"/>
      <c r="G367" s="161"/>
      <c r="H367" s="175" t="s">
        <v>729</v>
      </c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133" customFormat="1">
      <c r="A368" s="185" t="s">
        <v>704</v>
      </c>
      <c r="B368" s="195"/>
      <c r="C368" s="196"/>
      <c r="D368" s="184"/>
      <c r="E368" s="180"/>
      <c r="F368" s="13" t="s">
        <v>729</v>
      </c>
      <c r="G368" s="161"/>
      <c r="H368" s="175" t="s">
        <v>729</v>
      </c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133" customFormat="1">
      <c r="A369" s="185" t="s">
        <v>705</v>
      </c>
      <c r="B369" s="195"/>
      <c r="C369" s="196"/>
      <c r="D369" s="184"/>
      <c r="E369" s="180"/>
      <c r="F369" s="13"/>
      <c r="G369" s="161"/>
      <c r="H369" s="175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133" customFormat="1">
      <c r="A370" s="185" t="s">
        <v>706</v>
      </c>
      <c r="B370" s="195"/>
      <c r="C370" s="196"/>
      <c r="D370" s="184"/>
      <c r="E370" s="180"/>
      <c r="F370" s="13" t="s">
        <v>729</v>
      </c>
      <c r="G370" s="161"/>
      <c r="H370" s="175" t="s">
        <v>729</v>
      </c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133" customFormat="1">
      <c r="A371" s="185" t="s">
        <v>707</v>
      </c>
      <c r="B371" s="195"/>
      <c r="C371" s="196"/>
      <c r="D371" s="184"/>
      <c r="E371" s="180"/>
      <c r="F371" s="13" t="s">
        <v>729</v>
      </c>
      <c r="G371" s="161"/>
      <c r="H371" s="175" t="s">
        <v>729</v>
      </c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133" customFormat="1">
      <c r="A372" s="185" t="s">
        <v>708</v>
      </c>
      <c r="B372" s="195"/>
      <c r="C372" s="196"/>
      <c r="D372" s="184"/>
      <c r="E372" s="180"/>
      <c r="F372" s="13"/>
      <c r="G372" s="161"/>
      <c r="H372" s="175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133" customFormat="1">
      <c r="A373" s="185" t="s">
        <v>731</v>
      </c>
      <c r="B373" s="195"/>
      <c r="C373" s="196"/>
      <c r="D373" s="184"/>
      <c r="E373" s="180" t="s">
        <v>729</v>
      </c>
      <c r="F373" s="13"/>
      <c r="G373" s="161"/>
      <c r="H373" s="175" t="s">
        <v>729</v>
      </c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133" customFormat="1">
      <c r="A374" s="185" t="s">
        <v>732</v>
      </c>
      <c r="B374" s="195"/>
      <c r="C374" s="196"/>
      <c r="D374" s="184"/>
      <c r="E374" s="180"/>
      <c r="F374" s="13"/>
      <c r="G374" s="161"/>
      <c r="H374" s="175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133" customFormat="1">
      <c r="A375" s="24"/>
      <c r="B375" s="132"/>
      <c r="C375" s="132" t="s">
        <v>722</v>
      </c>
      <c r="D375" s="3"/>
      <c r="E375" s="3"/>
      <c r="F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133" customFormat="1">
      <c r="A376" s="346" t="s">
        <v>672</v>
      </c>
      <c r="B376" s="347"/>
      <c r="C376" s="347"/>
      <c r="D376" s="348"/>
      <c r="E376" s="187" t="s">
        <v>88</v>
      </c>
      <c r="F376" s="157" t="s">
        <v>673</v>
      </c>
      <c r="G376" s="188" t="s">
        <v>674</v>
      </c>
      <c r="H376" s="162" t="s">
        <v>675</v>
      </c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133" customFormat="1">
      <c r="A377" s="349"/>
      <c r="B377" s="350"/>
      <c r="C377" s="350"/>
      <c r="D377" s="351"/>
      <c r="E377" s="189" t="s">
        <v>691</v>
      </c>
      <c r="F377" s="157" t="s">
        <v>676</v>
      </c>
      <c r="G377" s="162" t="s">
        <v>677</v>
      </c>
      <c r="H377" s="162" t="s">
        <v>677</v>
      </c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133" customFormat="1">
      <c r="A378" s="177" t="s">
        <v>678</v>
      </c>
      <c r="B378" s="176"/>
      <c r="C378" s="352" t="s">
        <v>681</v>
      </c>
      <c r="D378" s="353"/>
      <c r="E378" s="180"/>
      <c r="F378" s="13"/>
      <c r="G378" s="161"/>
      <c r="H378" s="175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133" customFormat="1">
      <c r="A379" s="178"/>
      <c r="B379" s="144"/>
      <c r="C379" s="352" t="s">
        <v>685</v>
      </c>
      <c r="D379" s="353"/>
      <c r="E379" s="180">
        <v>104</v>
      </c>
      <c r="F379" s="194"/>
      <c r="G379" s="67"/>
      <c r="H379" s="70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133" customFormat="1">
      <c r="A380" s="181" t="s">
        <v>682</v>
      </c>
      <c r="B380" s="145"/>
      <c r="C380" s="183" t="s">
        <v>734</v>
      </c>
      <c r="D380" s="184"/>
      <c r="E380" s="13">
        <v>1</v>
      </c>
      <c r="F380" s="13">
        <v>100</v>
      </c>
      <c r="G380" s="175">
        <v>500</v>
      </c>
      <c r="H380" s="193">
        <v>10000</v>
      </c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133" customFormat="1">
      <c r="A381" s="181" t="s">
        <v>683</v>
      </c>
      <c r="B381" s="145"/>
      <c r="C381" s="183" t="s">
        <v>686</v>
      </c>
      <c r="D381" s="184"/>
      <c r="E381" s="13">
        <v>4</v>
      </c>
      <c r="F381" s="194">
        <v>1200</v>
      </c>
      <c r="G381" s="193">
        <v>2500</v>
      </c>
      <c r="H381" s="19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148" customFormat="1">
      <c r="A382" s="182"/>
      <c r="B382" s="59"/>
      <c r="C382" s="183" t="s">
        <v>687</v>
      </c>
      <c r="D382" s="184"/>
      <c r="E382" s="13">
        <v>3</v>
      </c>
      <c r="F382" s="194">
        <v>3000</v>
      </c>
      <c r="G382" s="193">
        <v>2500</v>
      </c>
      <c r="H382" s="193">
        <v>6000</v>
      </c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 s="148" customFormat="1">
      <c r="A383" s="182"/>
      <c r="B383" s="59"/>
      <c r="C383" s="183" t="s">
        <v>688</v>
      </c>
      <c r="D383" s="184"/>
      <c r="E383" s="13"/>
      <c r="F383" s="13"/>
      <c r="G383" s="175"/>
      <c r="H383" s="17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 s="148" customFormat="1">
      <c r="A384" s="185" t="s">
        <v>684</v>
      </c>
      <c r="B384" s="186"/>
      <c r="C384" s="183" t="s">
        <v>689</v>
      </c>
      <c r="D384" s="184"/>
      <c r="E384" s="13"/>
      <c r="F384" s="13"/>
      <c r="G384" s="175"/>
      <c r="H384" s="17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 s="133" customFormat="1">
      <c r="A385" s="16"/>
      <c r="B385" s="148"/>
      <c r="C385" s="190"/>
      <c r="D385" s="191"/>
      <c r="E385" s="192"/>
      <c r="F385" s="192"/>
      <c r="G385" s="160"/>
      <c r="H385" s="160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133" customFormat="1">
      <c r="A386" s="346" t="s">
        <v>702</v>
      </c>
      <c r="B386" s="347"/>
      <c r="C386" s="347"/>
      <c r="D386" s="348"/>
      <c r="E386" s="344" t="s">
        <v>709</v>
      </c>
      <c r="F386" s="344"/>
      <c r="G386" s="345" t="s">
        <v>712</v>
      </c>
      <c r="H386" s="345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s="133" customFormat="1">
      <c r="A387" s="349"/>
      <c r="B387" s="350"/>
      <c r="C387" s="350"/>
      <c r="D387" s="351"/>
      <c r="E387" s="157" t="s">
        <v>710</v>
      </c>
      <c r="F387" s="157" t="s">
        <v>711</v>
      </c>
      <c r="G387" s="162" t="s">
        <v>466</v>
      </c>
      <c r="H387" s="162" t="s">
        <v>713</v>
      </c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s="133" customFormat="1">
      <c r="A388" s="185" t="s">
        <v>703</v>
      </c>
      <c r="B388" s="195"/>
      <c r="C388" s="196"/>
      <c r="D388" s="184"/>
      <c r="E388" s="180"/>
      <c r="F388" s="13"/>
      <c r="G388" s="161"/>
      <c r="H388" s="175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s="133" customFormat="1">
      <c r="A389" s="185" t="s">
        <v>704</v>
      </c>
      <c r="B389" s="195"/>
      <c r="C389" s="196"/>
      <c r="D389" s="184"/>
      <c r="E389" s="180"/>
      <c r="F389" s="13" t="s">
        <v>729</v>
      </c>
      <c r="G389" s="161"/>
      <c r="H389" s="175" t="s">
        <v>729</v>
      </c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s="133" customFormat="1">
      <c r="A390" s="185" t="s">
        <v>705</v>
      </c>
      <c r="B390" s="195"/>
      <c r="C390" s="196"/>
      <c r="D390" s="184"/>
      <c r="E390" s="180"/>
      <c r="F390" s="13" t="s">
        <v>729</v>
      </c>
      <c r="G390" s="161"/>
      <c r="H390" s="175" t="s">
        <v>729</v>
      </c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s="133" customFormat="1">
      <c r="A391" s="185" t="s">
        <v>706</v>
      </c>
      <c r="B391" s="195"/>
      <c r="C391" s="196"/>
      <c r="D391" s="184"/>
      <c r="E391" s="180"/>
      <c r="F391" s="13" t="s">
        <v>729</v>
      </c>
      <c r="G391" s="161"/>
      <c r="H391" s="175" t="s">
        <v>729</v>
      </c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s="133" customFormat="1">
      <c r="A392" s="185" t="s">
        <v>707</v>
      </c>
      <c r="B392" s="195"/>
      <c r="C392" s="196"/>
      <c r="D392" s="184"/>
      <c r="E392" s="180"/>
      <c r="F392" s="13"/>
      <c r="G392" s="161"/>
      <c r="H392" s="175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s="133" customFormat="1">
      <c r="A393" s="185" t="s">
        <v>708</v>
      </c>
      <c r="B393" s="195"/>
      <c r="C393" s="196"/>
      <c r="D393" s="184"/>
      <c r="E393" s="180"/>
      <c r="F393" s="13"/>
      <c r="G393" s="161"/>
      <c r="H393" s="175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s="133" customFormat="1">
      <c r="A394" s="185" t="s">
        <v>731</v>
      </c>
      <c r="B394" s="195"/>
      <c r="C394" s="196"/>
      <c r="D394" s="184"/>
      <c r="E394" s="13" t="s">
        <v>729</v>
      </c>
      <c r="F394" s="161"/>
      <c r="G394" s="175" t="s">
        <v>729</v>
      </c>
      <c r="H394" s="175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s="133" customFormat="1">
      <c r="A395" s="185" t="s">
        <v>732</v>
      </c>
      <c r="B395" s="195"/>
      <c r="C395" s="196"/>
      <c r="D395" s="184"/>
      <c r="E395" s="180"/>
      <c r="F395" s="13"/>
      <c r="G395" s="161"/>
      <c r="H395" s="175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s="133" customFormat="1">
      <c r="A396" s="24"/>
      <c r="B396" s="132"/>
      <c r="C396" s="132" t="s">
        <v>723</v>
      </c>
      <c r="D396" s="3"/>
      <c r="E396" s="3"/>
      <c r="F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s="133" customFormat="1">
      <c r="A397" s="346" t="s">
        <v>672</v>
      </c>
      <c r="B397" s="347"/>
      <c r="C397" s="347"/>
      <c r="D397" s="348"/>
      <c r="E397" s="187" t="s">
        <v>88</v>
      </c>
      <c r="F397" s="157" t="s">
        <v>673</v>
      </c>
      <c r="G397" s="188" t="s">
        <v>674</v>
      </c>
      <c r="H397" s="162" t="s">
        <v>675</v>
      </c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s="133" customFormat="1">
      <c r="A398" s="349"/>
      <c r="B398" s="350"/>
      <c r="C398" s="350"/>
      <c r="D398" s="351"/>
      <c r="E398" s="189" t="s">
        <v>691</v>
      </c>
      <c r="F398" s="157" t="s">
        <v>676</v>
      </c>
      <c r="G398" s="162" t="s">
        <v>677</v>
      </c>
      <c r="H398" s="162" t="s">
        <v>677</v>
      </c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s="133" customFormat="1">
      <c r="A399" s="177" t="s">
        <v>678</v>
      </c>
      <c r="B399" s="176"/>
      <c r="C399" s="352" t="s">
        <v>681</v>
      </c>
      <c r="D399" s="353"/>
      <c r="E399" s="180"/>
      <c r="F399" s="13"/>
      <c r="G399" s="161"/>
      <c r="H399" s="175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s="133" customFormat="1">
      <c r="A400" s="178"/>
      <c r="B400" s="144"/>
      <c r="C400" s="352" t="s">
        <v>685</v>
      </c>
      <c r="D400" s="353"/>
      <c r="E400" s="180">
        <v>250</v>
      </c>
      <c r="F400" s="194">
        <v>3000</v>
      </c>
      <c r="G400" s="67">
        <v>700</v>
      </c>
      <c r="H400" s="70">
        <v>2150</v>
      </c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s="133" customFormat="1">
      <c r="A401" s="181" t="s">
        <v>682</v>
      </c>
      <c r="B401" s="145"/>
      <c r="C401" s="183" t="s">
        <v>733</v>
      </c>
      <c r="D401" s="184"/>
      <c r="E401" s="13">
        <v>5</v>
      </c>
      <c r="F401" s="13">
        <v>10</v>
      </c>
      <c r="G401" s="193">
        <v>3000</v>
      </c>
      <c r="H401" s="193">
        <v>2000</v>
      </c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s="133" customFormat="1">
      <c r="A402" s="181" t="s">
        <v>683</v>
      </c>
      <c r="B402" s="145"/>
      <c r="C402" s="183" t="s">
        <v>686</v>
      </c>
      <c r="D402" s="184"/>
      <c r="E402" s="13">
        <v>8</v>
      </c>
      <c r="F402" s="194">
        <v>2000</v>
      </c>
      <c r="G402" s="193">
        <v>5000</v>
      </c>
      <c r="H402" s="193">
        <v>2500</v>
      </c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s="133" customFormat="1">
      <c r="A403" s="182"/>
      <c r="B403" s="59"/>
      <c r="C403" s="183" t="s">
        <v>687</v>
      </c>
      <c r="D403" s="184"/>
      <c r="E403" s="13"/>
      <c r="F403" s="13"/>
      <c r="G403" s="175"/>
      <c r="H403" s="175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s="133" customFormat="1">
      <c r="A404" s="182"/>
      <c r="B404" s="59"/>
      <c r="C404" s="183" t="s">
        <v>688</v>
      </c>
      <c r="D404" s="184"/>
      <c r="E404" s="13"/>
      <c r="F404" s="13"/>
      <c r="G404" s="175"/>
      <c r="H404" s="175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s="133" customFormat="1">
      <c r="A405" s="185" t="s">
        <v>684</v>
      </c>
      <c r="B405" s="186"/>
      <c r="C405" s="183" t="s">
        <v>689</v>
      </c>
      <c r="D405" s="184"/>
      <c r="E405" s="13"/>
      <c r="F405" s="13"/>
      <c r="G405" s="175"/>
      <c r="H405" s="175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s="133" customFormat="1" ht="16.5" customHeight="1">
      <c r="A406" s="16"/>
      <c r="B406" s="148"/>
      <c r="C406" s="190"/>
      <c r="D406" s="191"/>
      <c r="E406" s="192"/>
      <c r="F406" s="192"/>
      <c r="G406" s="236"/>
      <c r="H406" s="236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s="133" customFormat="1">
      <c r="A407" s="346" t="s">
        <v>702</v>
      </c>
      <c r="B407" s="347"/>
      <c r="C407" s="347"/>
      <c r="D407" s="348"/>
      <c r="E407" s="344" t="s">
        <v>709</v>
      </c>
      <c r="F407" s="344"/>
      <c r="G407" s="345" t="s">
        <v>712</v>
      </c>
      <c r="H407" s="345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s="133" customFormat="1">
      <c r="A408" s="349"/>
      <c r="B408" s="350"/>
      <c r="C408" s="350"/>
      <c r="D408" s="351"/>
      <c r="E408" s="231" t="s">
        <v>710</v>
      </c>
      <c r="F408" s="231" t="s">
        <v>711</v>
      </c>
      <c r="G408" s="232" t="s">
        <v>466</v>
      </c>
      <c r="H408" s="232" t="s">
        <v>713</v>
      </c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s="133" customFormat="1">
      <c r="A409" s="185" t="s">
        <v>703</v>
      </c>
      <c r="B409" s="195"/>
      <c r="C409" s="196"/>
      <c r="D409" s="184"/>
      <c r="E409" s="180"/>
      <c r="F409" s="13" t="s">
        <v>729</v>
      </c>
      <c r="G409" s="161"/>
      <c r="H409" s="175" t="s">
        <v>729</v>
      </c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s="133" customFormat="1">
      <c r="A410" s="185" t="s">
        <v>704</v>
      </c>
      <c r="B410" s="195"/>
      <c r="C410" s="196"/>
      <c r="D410" s="184"/>
      <c r="E410" s="180"/>
      <c r="F410" s="13"/>
      <c r="G410" s="161"/>
      <c r="H410" s="175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s="133" customFormat="1">
      <c r="A411" s="185" t="s">
        <v>705</v>
      </c>
      <c r="B411" s="195"/>
      <c r="C411" s="196"/>
      <c r="D411" s="184"/>
      <c r="E411" s="180"/>
      <c r="F411" s="13"/>
      <c r="G411" s="161"/>
      <c r="H411" s="175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s="133" customFormat="1">
      <c r="A412" s="185" t="s">
        <v>706</v>
      </c>
      <c r="B412" s="195"/>
      <c r="C412" s="196"/>
      <c r="D412" s="184"/>
      <c r="E412" s="180"/>
      <c r="F412" s="13"/>
      <c r="G412" s="161"/>
      <c r="H412" s="175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s="133" customFormat="1">
      <c r="A413" s="185" t="s">
        <v>707</v>
      </c>
      <c r="B413" s="195"/>
      <c r="C413" s="196"/>
      <c r="D413" s="184"/>
      <c r="E413" s="180"/>
      <c r="F413" s="13" t="s">
        <v>729</v>
      </c>
      <c r="G413" s="161"/>
      <c r="H413" s="175" t="s">
        <v>729</v>
      </c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s="133" customFormat="1">
      <c r="A414" s="185" t="s">
        <v>708</v>
      </c>
      <c r="B414" s="195"/>
      <c r="C414" s="196"/>
      <c r="D414" s="184"/>
      <c r="E414" s="180"/>
      <c r="F414" s="13"/>
      <c r="G414" s="161"/>
      <c r="H414" s="175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s="133" customFormat="1">
      <c r="A415" s="185" t="s">
        <v>731</v>
      </c>
      <c r="B415" s="195"/>
      <c r="C415" s="196"/>
      <c r="D415" s="184"/>
      <c r="E415" s="180"/>
      <c r="F415" s="13"/>
      <c r="G415" s="161"/>
      <c r="H415" s="175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s="133" customFormat="1">
      <c r="A416" s="185" t="s">
        <v>732</v>
      </c>
      <c r="B416" s="195"/>
      <c r="C416" s="196"/>
      <c r="D416" s="184"/>
      <c r="E416" s="180"/>
      <c r="F416" s="13"/>
      <c r="G416" s="161"/>
      <c r="H416" s="175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s="133" customFormat="1" ht="12.75" customHeight="1">
      <c r="A417" s="16"/>
      <c r="B417" s="148"/>
      <c r="C417" s="190"/>
      <c r="D417" s="191"/>
      <c r="E417" s="192"/>
      <c r="F417" s="192"/>
      <c r="G417" s="160"/>
      <c r="H417" s="160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s="133" customFormat="1">
      <c r="A418" s="24"/>
      <c r="B418" s="132"/>
      <c r="C418" s="132" t="s">
        <v>724</v>
      </c>
      <c r="D418" s="3"/>
      <c r="E418" s="3"/>
      <c r="F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s="133" customFormat="1">
      <c r="A419" s="346" t="s">
        <v>672</v>
      </c>
      <c r="B419" s="347"/>
      <c r="C419" s="347"/>
      <c r="D419" s="348"/>
      <c r="E419" s="187" t="s">
        <v>88</v>
      </c>
      <c r="F419" s="157" t="s">
        <v>673</v>
      </c>
      <c r="G419" s="188" t="s">
        <v>674</v>
      </c>
      <c r="H419" s="162" t="s">
        <v>675</v>
      </c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s="133" customFormat="1">
      <c r="A420" s="349"/>
      <c r="B420" s="350"/>
      <c r="C420" s="350"/>
      <c r="D420" s="351"/>
      <c r="E420" s="189" t="s">
        <v>691</v>
      </c>
      <c r="F420" s="157" t="s">
        <v>676</v>
      </c>
      <c r="G420" s="162" t="s">
        <v>677</v>
      </c>
      <c r="H420" s="162" t="s">
        <v>677</v>
      </c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s="133" customFormat="1">
      <c r="A421" s="177" t="s">
        <v>678</v>
      </c>
      <c r="B421" s="176"/>
      <c r="C421" s="352" t="s">
        <v>681</v>
      </c>
      <c r="D421" s="353"/>
      <c r="E421" s="180"/>
      <c r="F421" s="13"/>
      <c r="G421" s="161"/>
      <c r="H421" s="175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s="133" customFormat="1">
      <c r="A422" s="178"/>
      <c r="B422" s="144"/>
      <c r="C422" s="352" t="s">
        <v>685</v>
      </c>
      <c r="D422" s="353"/>
      <c r="E422" s="180">
        <v>50</v>
      </c>
      <c r="F422" s="194">
        <v>500</v>
      </c>
      <c r="G422" s="67">
        <v>300</v>
      </c>
      <c r="H422" s="198">
        <v>6000</v>
      </c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s="133" customFormat="1">
      <c r="A423" s="181" t="s">
        <v>682</v>
      </c>
      <c r="B423" s="145"/>
      <c r="C423" s="183" t="s">
        <v>690</v>
      </c>
      <c r="D423" s="184"/>
      <c r="E423" s="13"/>
      <c r="F423" s="13"/>
      <c r="G423" s="175"/>
      <c r="H423" s="175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s="133" customFormat="1">
      <c r="A424" s="181" t="s">
        <v>683</v>
      </c>
      <c r="B424" s="145"/>
      <c r="C424" s="183" t="s">
        <v>686</v>
      </c>
      <c r="D424" s="184"/>
      <c r="E424" s="13">
        <v>10</v>
      </c>
      <c r="F424" s="194">
        <v>10000</v>
      </c>
      <c r="G424" s="193">
        <v>4500</v>
      </c>
      <c r="H424" s="193">
        <v>8500</v>
      </c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s="133" customFormat="1">
      <c r="A425" s="182"/>
      <c r="B425" s="59"/>
      <c r="C425" s="183" t="s">
        <v>687</v>
      </c>
      <c r="D425" s="184"/>
      <c r="E425" s="13">
        <v>4</v>
      </c>
      <c r="F425" s="194">
        <v>2000</v>
      </c>
      <c r="G425" s="193">
        <v>2200</v>
      </c>
      <c r="H425" s="193">
        <v>4000</v>
      </c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s="133" customFormat="1">
      <c r="A426" s="182"/>
      <c r="B426" s="59"/>
      <c r="C426" s="183" t="s">
        <v>688</v>
      </c>
      <c r="D426" s="184"/>
      <c r="E426" s="13"/>
      <c r="F426" s="13"/>
      <c r="G426" s="175"/>
      <c r="H426" s="175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s="133" customFormat="1">
      <c r="A427" s="185" t="s">
        <v>684</v>
      </c>
      <c r="B427" s="186"/>
      <c r="C427" s="183" t="s">
        <v>689</v>
      </c>
      <c r="D427" s="184"/>
      <c r="E427" s="13"/>
      <c r="F427" s="13"/>
      <c r="G427" s="175"/>
      <c r="H427" s="175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s="133" customFormat="1">
      <c r="A428" s="346" t="s">
        <v>702</v>
      </c>
      <c r="B428" s="347"/>
      <c r="C428" s="347"/>
      <c r="D428" s="348"/>
      <c r="E428" s="344" t="s">
        <v>709</v>
      </c>
      <c r="F428" s="344"/>
      <c r="G428" s="345" t="s">
        <v>712</v>
      </c>
      <c r="H428" s="345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s="133" customFormat="1">
      <c r="A429" s="349"/>
      <c r="B429" s="350"/>
      <c r="C429" s="350"/>
      <c r="D429" s="351"/>
      <c r="E429" s="157" t="s">
        <v>710</v>
      </c>
      <c r="F429" s="157" t="s">
        <v>711</v>
      </c>
      <c r="G429" s="162" t="s">
        <v>466</v>
      </c>
      <c r="H429" s="162" t="s">
        <v>713</v>
      </c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s="133" customFormat="1">
      <c r="A430" s="185" t="s">
        <v>703</v>
      </c>
      <c r="B430" s="195"/>
      <c r="C430" s="196"/>
      <c r="D430" s="184"/>
      <c r="E430" s="180"/>
      <c r="F430" s="13"/>
      <c r="G430" s="161"/>
      <c r="H430" s="175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>
      <c r="A431" s="185" t="s">
        <v>704</v>
      </c>
      <c r="B431" s="195"/>
      <c r="C431" s="196"/>
      <c r="D431" s="184"/>
      <c r="E431" s="180"/>
      <c r="F431" s="13"/>
      <c r="G431" s="161"/>
      <c r="H431" s="175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>
      <c r="A432" s="185" t="s">
        <v>705</v>
      </c>
      <c r="B432" s="195"/>
      <c r="C432" s="196"/>
      <c r="D432" s="184"/>
      <c r="E432" s="180"/>
      <c r="F432" s="13"/>
      <c r="G432" s="161"/>
      <c r="H432" s="175"/>
    </row>
    <row r="433" spans="1:18" s="133" customFormat="1">
      <c r="A433" s="185" t="s">
        <v>706</v>
      </c>
      <c r="B433" s="195"/>
      <c r="C433" s="196"/>
      <c r="D433" s="184"/>
      <c r="E433" s="180"/>
      <c r="F433" s="13"/>
      <c r="G433" s="161"/>
      <c r="H433" s="175"/>
    </row>
    <row r="434" spans="1:18" s="133" customFormat="1">
      <c r="A434" s="185" t="s">
        <v>707</v>
      </c>
      <c r="B434" s="195"/>
      <c r="C434" s="196"/>
      <c r="D434" s="184"/>
      <c r="E434" s="180"/>
      <c r="F434" s="13" t="s">
        <v>729</v>
      </c>
      <c r="G434" s="161"/>
      <c r="H434" s="175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s="133" customFormat="1">
      <c r="A435" s="185" t="s">
        <v>708</v>
      </c>
      <c r="B435" s="195"/>
      <c r="C435" s="196"/>
      <c r="D435" s="184"/>
      <c r="E435" s="180"/>
      <c r="F435" s="13"/>
      <c r="G435" s="161"/>
      <c r="H435" s="175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s="133" customFormat="1">
      <c r="A436" s="185" t="s">
        <v>731</v>
      </c>
      <c r="B436" s="195"/>
      <c r="C436" s="196"/>
      <c r="D436" s="184"/>
      <c r="E436" s="180"/>
      <c r="F436" s="13" t="s">
        <v>729</v>
      </c>
      <c r="G436" s="161"/>
      <c r="H436" s="175" t="s">
        <v>729</v>
      </c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s="133" customFormat="1">
      <c r="A437" s="185" t="s">
        <v>732</v>
      </c>
      <c r="B437" s="195"/>
      <c r="C437" s="196"/>
      <c r="D437" s="184"/>
      <c r="E437" s="180"/>
      <c r="F437" s="13"/>
      <c r="G437" s="161"/>
      <c r="H437" s="175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s="133" customFormat="1" ht="17.25" customHeight="1">
      <c r="A438" s="16"/>
      <c r="B438" s="148"/>
      <c r="C438" s="190"/>
      <c r="D438" s="191"/>
      <c r="E438" s="192"/>
      <c r="F438" s="192"/>
      <c r="G438" s="160"/>
      <c r="H438" s="160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s="133" customFormat="1">
      <c r="A439" s="24"/>
      <c r="B439" s="132"/>
      <c r="C439" s="132" t="s">
        <v>725</v>
      </c>
      <c r="D439" s="3"/>
      <c r="E439" s="3"/>
      <c r="F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s="133" customFormat="1">
      <c r="A440" s="346" t="s">
        <v>672</v>
      </c>
      <c r="B440" s="347"/>
      <c r="C440" s="347"/>
      <c r="D440" s="348"/>
      <c r="E440" s="187" t="s">
        <v>88</v>
      </c>
      <c r="F440" s="157" t="s">
        <v>673</v>
      </c>
      <c r="G440" s="188" t="s">
        <v>674</v>
      </c>
      <c r="H440" s="162" t="s">
        <v>675</v>
      </c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s="133" customFormat="1">
      <c r="A441" s="349"/>
      <c r="B441" s="350"/>
      <c r="C441" s="350"/>
      <c r="D441" s="351"/>
      <c r="E441" s="189" t="s">
        <v>691</v>
      </c>
      <c r="F441" s="157" t="s">
        <v>676</v>
      </c>
      <c r="G441" s="162" t="s">
        <v>677</v>
      </c>
      <c r="H441" s="162" t="s">
        <v>677</v>
      </c>
      <c r="I441" s="3"/>
      <c r="N441" s="3"/>
      <c r="O441" s="3"/>
      <c r="P441" s="3"/>
      <c r="Q441" s="3"/>
      <c r="R441" s="3"/>
    </row>
    <row r="442" spans="1:18" s="133" customFormat="1">
      <c r="A442" s="177" t="s">
        <v>678</v>
      </c>
      <c r="B442" s="176"/>
      <c r="C442" s="352" t="s">
        <v>681</v>
      </c>
      <c r="D442" s="353"/>
      <c r="E442" s="180" t="s">
        <v>693</v>
      </c>
      <c r="F442" s="13">
        <v>605</v>
      </c>
      <c r="G442" s="161"/>
      <c r="H442" s="175"/>
      <c r="I442" s="3"/>
      <c r="N442" s="3"/>
      <c r="O442" s="3"/>
      <c r="P442" s="3"/>
      <c r="Q442" s="3"/>
      <c r="R442" s="3"/>
    </row>
    <row r="443" spans="1:18" s="133" customFormat="1">
      <c r="A443" s="178"/>
      <c r="B443" s="144"/>
      <c r="C443" s="352" t="s">
        <v>685</v>
      </c>
      <c r="D443" s="353"/>
      <c r="E443" s="179" t="s">
        <v>694</v>
      </c>
      <c r="F443" s="164">
        <v>400</v>
      </c>
      <c r="G443" s="67"/>
      <c r="H443" s="70"/>
      <c r="I443" s="3"/>
      <c r="N443" s="3"/>
      <c r="O443" s="3"/>
      <c r="P443" s="3"/>
      <c r="Q443" s="3"/>
      <c r="R443" s="3"/>
    </row>
    <row r="444" spans="1:18" s="133" customFormat="1">
      <c r="A444" s="181" t="s">
        <v>682</v>
      </c>
      <c r="B444" s="145"/>
      <c r="C444" s="183" t="s">
        <v>690</v>
      </c>
      <c r="D444" s="184"/>
      <c r="E444" s="13"/>
      <c r="F444" s="13"/>
      <c r="G444" s="175"/>
      <c r="H444" s="175"/>
      <c r="I444" s="3"/>
      <c r="N444" s="3"/>
      <c r="O444" s="3"/>
      <c r="P444" s="3"/>
      <c r="Q444" s="3"/>
      <c r="R444" s="3"/>
    </row>
    <row r="445" spans="1:18" s="133" customFormat="1">
      <c r="A445" s="181" t="s">
        <v>683</v>
      </c>
      <c r="B445" s="145"/>
      <c r="C445" s="183" t="s">
        <v>686</v>
      </c>
      <c r="D445" s="184"/>
      <c r="E445" s="13" t="s">
        <v>696</v>
      </c>
      <c r="F445" s="13">
        <v>10000</v>
      </c>
      <c r="G445" s="175">
        <v>6000</v>
      </c>
      <c r="H445" s="175">
        <v>9000</v>
      </c>
      <c r="I445" s="3"/>
      <c r="N445" s="3"/>
      <c r="O445" s="3"/>
      <c r="P445" s="3"/>
      <c r="Q445" s="3"/>
      <c r="R445" s="3"/>
    </row>
    <row r="446" spans="1:18" s="133" customFormat="1">
      <c r="A446" s="182"/>
      <c r="B446" s="59"/>
      <c r="C446" s="183" t="s">
        <v>687</v>
      </c>
      <c r="D446" s="184"/>
      <c r="E446" s="13" t="s">
        <v>692</v>
      </c>
      <c r="F446" s="13">
        <v>10000</v>
      </c>
      <c r="G446" s="175">
        <v>3000</v>
      </c>
      <c r="H446" s="175">
        <v>2000</v>
      </c>
      <c r="I446" s="3"/>
      <c r="N446" s="3"/>
      <c r="O446" s="3"/>
      <c r="P446" s="3"/>
      <c r="Q446" s="3"/>
      <c r="R446" s="3"/>
    </row>
    <row r="447" spans="1:18" s="133" customFormat="1">
      <c r="A447" s="182"/>
      <c r="B447" s="59"/>
      <c r="C447" s="183" t="s">
        <v>688</v>
      </c>
      <c r="D447" s="184"/>
      <c r="E447" s="13"/>
      <c r="F447" s="13"/>
      <c r="G447" s="175"/>
      <c r="H447" s="175"/>
      <c r="I447" s="3"/>
      <c r="N447" s="3"/>
      <c r="O447" s="3"/>
      <c r="P447" s="3"/>
      <c r="Q447" s="3"/>
      <c r="R447" s="3"/>
    </row>
    <row r="448" spans="1:18" s="133" customFormat="1">
      <c r="A448" s="185" t="s">
        <v>684</v>
      </c>
      <c r="B448" s="186"/>
      <c r="C448" s="183" t="s">
        <v>689</v>
      </c>
      <c r="D448" s="184"/>
      <c r="E448" s="13"/>
      <c r="F448" s="13"/>
      <c r="G448" s="175"/>
      <c r="H448" s="175"/>
      <c r="I448" s="3"/>
      <c r="J448" s="344" t="s">
        <v>709</v>
      </c>
      <c r="K448" s="344"/>
      <c r="L448" s="345" t="s">
        <v>712</v>
      </c>
      <c r="M448" s="345"/>
      <c r="N448" s="3"/>
      <c r="O448" s="3"/>
      <c r="P448" s="3"/>
      <c r="Q448" s="3"/>
      <c r="R448" s="3"/>
    </row>
    <row r="449" spans="1:18" s="133" customFormat="1">
      <c r="A449" s="16"/>
      <c r="B449" s="148"/>
      <c r="C449" s="190"/>
      <c r="D449" s="191"/>
      <c r="E449" s="192"/>
      <c r="F449" s="192"/>
      <c r="G449" s="160"/>
      <c r="H449" s="160"/>
      <c r="I449" s="3"/>
      <c r="J449" s="157" t="s">
        <v>710</v>
      </c>
      <c r="K449" s="157" t="s">
        <v>711</v>
      </c>
      <c r="L449" s="162" t="s">
        <v>466</v>
      </c>
      <c r="M449" s="162" t="s">
        <v>713</v>
      </c>
      <c r="N449" s="3"/>
      <c r="O449" s="3"/>
      <c r="P449" s="3"/>
      <c r="Q449" s="3"/>
      <c r="R449" s="3"/>
    </row>
    <row r="450" spans="1:18" s="133" customFormat="1">
      <c r="A450" s="346" t="s">
        <v>702</v>
      </c>
      <c r="B450" s="347"/>
      <c r="C450" s="347"/>
      <c r="D450" s="348"/>
      <c r="E450" s="344" t="s">
        <v>709</v>
      </c>
      <c r="F450" s="344"/>
      <c r="G450" s="345" t="s">
        <v>712</v>
      </c>
      <c r="H450" s="345"/>
      <c r="I450" s="3"/>
      <c r="N450" s="3"/>
      <c r="O450" s="3"/>
      <c r="P450" s="3"/>
      <c r="Q450" s="3"/>
      <c r="R450" s="3"/>
    </row>
    <row r="451" spans="1:18" s="133" customFormat="1">
      <c r="A451" s="349"/>
      <c r="B451" s="350"/>
      <c r="C451" s="350"/>
      <c r="D451" s="351"/>
      <c r="E451" s="157" t="s">
        <v>710</v>
      </c>
      <c r="F451" s="157" t="s">
        <v>711</v>
      </c>
      <c r="G451" s="162" t="s">
        <v>466</v>
      </c>
      <c r="H451" s="162" t="s">
        <v>713</v>
      </c>
      <c r="I451" s="3"/>
      <c r="N451" s="3"/>
      <c r="O451" s="3"/>
      <c r="P451" s="3"/>
      <c r="Q451" s="3"/>
      <c r="R451" s="3"/>
    </row>
    <row r="452" spans="1:18" s="133" customFormat="1">
      <c r="A452" s="185" t="s">
        <v>703</v>
      </c>
      <c r="B452" s="195"/>
      <c r="C452" s="196"/>
      <c r="D452" s="184"/>
      <c r="E452" s="180"/>
      <c r="F452" s="13" t="s">
        <v>729</v>
      </c>
      <c r="G452" s="161"/>
      <c r="H452" s="175"/>
      <c r="I452" s="3"/>
      <c r="N452" s="3"/>
      <c r="O452" s="3"/>
      <c r="P452" s="3"/>
      <c r="Q452" s="3"/>
      <c r="R452" s="3"/>
    </row>
    <row r="453" spans="1:18" s="133" customFormat="1">
      <c r="A453" s="185" t="s">
        <v>704</v>
      </c>
      <c r="B453" s="195"/>
      <c r="C453" s="196"/>
      <c r="D453" s="184"/>
      <c r="E453" s="180"/>
      <c r="F453" s="13" t="s">
        <v>729</v>
      </c>
      <c r="G453" s="161"/>
      <c r="H453" s="175" t="s">
        <v>730</v>
      </c>
      <c r="I453" s="3"/>
      <c r="N453" s="3"/>
      <c r="O453" s="3"/>
      <c r="P453" s="3"/>
      <c r="Q453" s="3"/>
      <c r="R453" s="3"/>
    </row>
    <row r="454" spans="1:18" s="133" customFormat="1">
      <c r="A454" s="185" t="s">
        <v>705</v>
      </c>
      <c r="B454" s="195"/>
      <c r="C454" s="196"/>
      <c r="D454" s="184"/>
      <c r="E454" s="180"/>
      <c r="F454" s="13"/>
      <c r="G454" s="161"/>
      <c r="H454" s="175"/>
      <c r="I454" s="3"/>
      <c r="N454" s="3"/>
      <c r="O454" s="3"/>
      <c r="P454" s="3"/>
      <c r="Q454" s="3"/>
      <c r="R454" s="3"/>
    </row>
    <row r="455" spans="1:18" s="133" customFormat="1">
      <c r="A455" s="185" t="s">
        <v>706</v>
      </c>
      <c r="B455" s="195"/>
      <c r="C455" s="196"/>
      <c r="D455" s="184"/>
      <c r="E455" s="180"/>
      <c r="F455" s="13" t="s">
        <v>729</v>
      </c>
      <c r="G455" s="161"/>
      <c r="H455" s="175">
        <v>20</v>
      </c>
      <c r="I455" s="3"/>
      <c r="N455" s="3"/>
      <c r="O455" s="3"/>
      <c r="P455" s="3"/>
      <c r="Q455" s="3"/>
      <c r="R455" s="3"/>
    </row>
    <row r="456" spans="1:18" s="133" customFormat="1">
      <c r="A456" s="185" t="s">
        <v>707</v>
      </c>
      <c r="B456" s="195"/>
      <c r="C456" s="196"/>
      <c r="D456" s="184"/>
      <c r="E456" s="180"/>
      <c r="F456" s="13" t="s">
        <v>729</v>
      </c>
      <c r="G456" s="161"/>
      <c r="H456" s="175">
        <v>30</v>
      </c>
    </row>
    <row r="457" spans="1:18">
      <c r="A457" s="185" t="s">
        <v>708</v>
      </c>
      <c r="B457" s="195"/>
      <c r="C457" s="196"/>
      <c r="D457" s="184"/>
      <c r="E457" s="180"/>
      <c r="F457" s="13" t="s">
        <v>729</v>
      </c>
      <c r="G457" s="161"/>
      <c r="H457" s="175">
        <v>60</v>
      </c>
    </row>
    <row r="458" spans="1:18" s="133" customFormat="1">
      <c r="A458" s="185" t="s">
        <v>731</v>
      </c>
      <c r="B458" s="195"/>
      <c r="C458" s="196"/>
      <c r="D458" s="184"/>
      <c r="E458" s="180"/>
      <c r="F458" s="13"/>
      <c r="G458" s="161"/>
      <c r="H458" s="175"/>
    </row>
    <row r="459" spans="1:18" s="133" customFormat="1">
      <c r="A459" s="185" t="s">
        <v>732</v>
      </c>
      <c r="B459" s="195"/>
      <c r="C459" s="196"/>
      <c r="D459" s="184"/>
      <c r="E459" s="180"/>
      <c r="F459" s="13"/>
      <c r="G459" s="161"/>
      <c r="H459" s="175"/>
    </row>
    <row r="460" spans="1:18" ht="15" customHeight="1">
      <c r="A460" s="16"/>
      <c r="B460" s="148"/>
      <c r="C460" s="190"/>
      <c r="D460" s="191"/>
      <c r="E460" s="192"/>
      <c r="F460" s="192"/>
      <c r="G460" s="160"/>
      <c r="H460" s="160"/>
    </row>
    <row r="461" spans="1:18">
      <c r="A461" s="132" t="s">
        <v>726</v>
      </c>
      <c r="B461" s="132"/>
      <c r="C461" s="133"/>
      <c r="D461" s="133"/>
      <c r="E461" s="133"/>
      <c r="F461" s="133"/>
      <c r="G461" s="133"/>
      <c r="H461" s="133"/>
    </row>
    <row r="462" spans="1:18">
      <c r="B462" s="132" t="s">
        <v>1059</v>
      </c>
      <c r="J462" s="73"/>
    </row>
    <row r="463" spans="1:18">
      <c r="A463" s="2"/>
      <c r="C463" s="1" t="s">
        <v>379</v>
      </c>
      <c r="J463"/>
    </row>
    <row r="464" spans="1:18">
      <c r="B464" s="132" t="s">
        <v>1060</v>
      </c>
      <c r="J464" s="73"/>
    </row>
    <row r="465" spans="1:10" s="133" customFormat="1">
      <c r="A465" s="1"/>
      <c r="B465" s="3"/>
      <c r="C465" s="3" t="s">
        <v>383</v>
      </c>
      <c r="D465" s="3"/>
      <c r="E465" s="3"/>
      <c r="F465" s="3"/>
      <c r="G465" s="3"/>
      <c r="H465" s="3"/>
      <c r="J465" s="73"/>
    </row>
    <row r="466" spans="1:10">
      <c r="A466" s="3" t="s">
        <v>380</v>
      </c>
      <c r="B466" s="3"/>
      <c r="C466" s="3"/>
      <c r="D466" s="3"/>
      <c r="E466" s="3"/>
      <c r="F466" s="3"/>
      <c r="G466" s="3"/>
      <c r="H466" s="3"/>
      <c r="J466"/>
    </row>
    <row r="467" spans="1:10">
      <c r="A467" s="3" t="s">
        <v>381</v>
      </c>
      <c r="B467" s="3"/>
      <c r="C467" s="3"/>
      <c r="D467" s="3"/>
      <c r="E467" s="3"/>
      <c r="F467" s="3"/>
      <c r="G467" s="3"/>
      <c r="H467" s="3"/>
      <c r="J467"/>
    </row>
    <row r="468" spans="1:10">
      <c r="A468" s="3" t="s">
        <v>382</v>
      </c>
      <c r="B468" s="3"/>
      <c r="C468" s="3"/>
      <c r="D468" s="3"/>
      <c r="E468" s="3"/>
      <c r="F468" s="3"/>
      <c r="G468" s="3"/>
      <c r="H468" s="3"/>
      <c r="J468" s="73"/>
    </row>
    <row r="469" spans="1:10" s="133" customFormat="1">
      <c r="A469" s="3"/>
      <c r="B469" s="3"/>
      <c r="C469" s="3"/>
      <c r="D469" s="3"/>
      <c r="E469" s="3"/>
      <c r="F469" s="3"/>
      <c r="G469" s="3"/>
      <c r="H469" s="3"/>
      <c r="J469" s="73"/>
    </row>
    <row r="470" spans="1:10" s="133" customFormat="1" ht="15" customHeight="1">
      <c r="A470" s="3"/>
      <c r="B470" s="3"/>
      <c r="C470" s="3"/>
      <c r="D470" s="3"/>
      <c r="E470" s="3"/>
      <c r="F470" s="3"/>
      <c r="G470" s="3"/>
      <c r="H470" s="3"/>
      <c r="J470" s="73"/>
    </row>
    <row r="471" spans="1:10" s="133" customFormat="1">
      <c r="A471" s="1"/>
      <c r="B471" s="132" t="s">
        <v>1061</v>
      </c>
      <c r="C471" s="1"/>
      <c r="D471" s="1"/>
      <c r="E471" s="1"/>
      <c r="F471" s="1"/>
      <c r="G471" s="1"/>
      <c r="H471" s="1"/>
      <c r="J471" s="73"/>
    </row>
    <row r="472" spans="1:10">
      <c r="B472" s="2"/>
      <c r="C472" s="133" t="s">
        <v>1051</v>
      </c>
      <c r="J472" s="73"/>
    </row>
    <row r="473" spans="1:10" s="133" customFormat="1">
      <c r="A473" s="133" t="s">
        <v>1052</v>
      </c>
      <c r="B473" s="2"/>
      <c r="C473" s="1"/>
      <c r="D473" s="1"/>
      <c r="E473" s="1"/>
      <c r="F473" s="1"/>
      <c r="G473" s="1"/>
      <c r="H473" s="1"/>
      <c r="J473" s="73"/>
    </row>
    <row r="474" spans="1:10">
      <c r="A474" s="133"/>
      <c r="B474" s="132"/>
      <c r="C474" s="133" t="s">
        <v>1054</v>
      </c>
      <c r="D474" s="133"/>
      <c r="E474" s="133"/>
      <c r="F474" s="133"/>
      <c r="G474" s="133"/>
      <c r="H474" s="133"/>
      <c r="J474" s="73"/>
    </row>
    <row r="475" spans="1:10" s="133" customFormat="1">
      <c r="A475" s="133" t="s">
        <v>1053</v>
      </c>
      <c r="B475" s="1"/>
      <c r="C475" s="1"/>
      <c r="D475" s="73"/>
      <c r="E475" s="1"/>
      <c r="F475" s="1"/>
      <c r="G475" s="1"/>
      <c r="H475" s="1"/>
      <c r="J475" s="73"/>
    </row>
    <row r="476" spans="1:10">
      <c r="A476" s="133"/>
      <c r="B476" s="133"/>
      <c r="C476" s="133" t="s">
        <v>1056</v>
      </c>
      <c r="D476" s="73"/>
      <c r="E476" s="133"/>
      <c r="F476" s="133"/>
      <c r="G476" s="133"/>
      <c r="H476" s="133"/>
    </row>
    <row r="477" spans="1:10">
      <c r="A477" s="1" t="s">
        <v>534</v>
      </c>
      <c r="D477"/>
    </row>
    <row r="478" spans="1:10" s="133" customFormat="1">
      <c r="C478" s="133" t="s">
        <v>1057</v>
      </c>
      <c r="D478" s="131"/>
    </row>
    <row r="479" spans="1:10" s="133" customFormat="1">
      <c r="A479" s="133" t="s">
        <v>1058</v>
      </c>
      <c r="B479" s="1"/>
      <c r="C479" s="1"/>
      <c r="D479" s="73"/>
      <c r="E479" s="1"/>
      <c r="F479" s="1"/>
      <c r="G479" s="1"/>
      <c r="H479" s="1"/>
    </row>
    <row r="480" spans="1:10" s="133" customFormat="1">
      <c r="A480" s="133" t="s">
        <v>1055</v>
      </c>
      <c r="B480" s="1"/>
      <c r="C480" s="1"/>
      <c r="D480" s="73"/>
      <c r="E480" s="1"/>
      <c r="F480" s="1"/>
      <c r="G480" s="1"/>
      <c r="H480" s="1"/>
    </row>
    <row r="481" spans="1:8" s="133" customFormat="1">
      <c r="C481" s="1" t="s">
        <v>533</v>
      </c>
      <c r="D481" s="73"/>
    </row>
    <row r="482" spans="1:8">
      <c r="B482" s="132" t="s">
        <v>1062</v>
      </c>
      <c r="D482"/>
    </row>
    <row r="483" spans="1:8">
      <c r="C483" s="1" t="s">
        <v>384</v>
      </c>
      <c r="D483" s="73"/>
    </row>
    <row r="484" spans="1:8">
      <c r="C484" s="1" t="s">
        <v>385</v>
      </c>
      <c r="D484" s="73"/>
    </row>
    <row r="485" spans="1:8">
      <c r="C485" s="1" t="s">
        <v>386</v>
      </c>
      <c r="D485" s="73"/>
    </row>
    <row r="486" spans="1:8">
      <c r="C486" s="1" t="s">
        <v>387</v>
      </c>
    </row>
    <row r="487" spans="1:8">
      <c r="A487" s="2" t="s">
        <v>564</v>
      </c>
    </row>
    <row r="488" spans="1:8">
      <c r="B488" s="132" t="s">
        <v>669</v>
      </c>
    </row>
    <row r="489" spans="1:8" s="133" customFormat="1">
      <c r="A489" s="1"/>
      <c r="B489" s="2"/>
      <c r="C489" s="39" t="s">
        <v>388</v>
      </c>
      <c r="D489" s="52" t="s">
        <v>88</v>
      </c>
      <c r="E489" s="50">
        <v>4</v>
      </c>
      <c r="F489" s="1" t="s">
        <v>390</v>
      </c>
      <c r="G489" s="1"/>
      <c r="H489" s="1"/>
    </row>
    <row r="490" spans="1:8">
      <c r="B490" s="2"/>
      <c r="C490" s="39" t="s">
        <v>389</v>
      </c>
      <c r="D490" s="52" t="s">
        <v>88</v>
      </c>
      <c r="E490" s="50">
        <v>15</v>
      </c>
      <c r="F490" s="1" t="s">
        <v>390</v>
      </c>
    </row>
    <row r="491" spans="1:8">
      <c r="C491" s="39" t="s">
        <v>1063</v>
      </c>
      <c r="D491" s="197"/>
      <c r="E491" s="50">
        <v>10</v>
      </c>
      <c r="F491" s="1" t="s">
        <v>390</v>
      </c>
    </row>
    <row r="492" spans="1:8">
      <c r="A492" s="133"/>
      <c r="B492" s="133"/>
      <c r="C492" s="39" t="s">
        <v>391</v>
      </c>
      <c r="D492" s="52" t="s">
        <v>88</v>
      </c>
      <c r="E492" s="51" t="s">
        <v>392</v>
      </c>
      <c r="F492" s="39" t="s">
        <v>390</v>
      </c>
      <c r="G492" s="133"/>
      <c r="H492" s="133"/>
    </row>
    <row r="493" spans="1:8" ht="23.25">
      <c r="A493" s="39"/>
      <c r="B493" s="174" t="s">
        <v>727</v>
      </c>
    </row>
    <row r="494" spans="1:8" ht="23.25">
      <c r="B494" s="174" t="s">
        <v>728</v>
      </c>
      <c r="C494" s="49"/>
    </row>
    <row r="495" spans="1:8" ht="23.25">
      <c r="B495" s="174" t="s">
        <v>670</v>
      </c>
    </row>
    <row r="496" spans="1:8">
      <c r="C496" s="133" t="s">
        <v>1064</v>
      </c>
    </row>
    <row r="497" spans="1:1">
      <c r="A497" s="133" t="s">
        <v>1065</v>
      </c>
    </row>
    <row r="498" spans="1:1">
      <c r="A498" s="133" t="s">
        <v>1067</v>
      </c>
    </row>
    <row r="499" spans="1:1">
      <c r="A499" s="133" t="s">
        <v>1066</v>
      </c>
    </row>
  </sheetData>
  <mergeCells count="101">
    <mergeCell ref="C147:D147"/>
    <mergeCell ref="A168:D169"/>
    <mergeCell ref="C170:D170"/>
    <mergeCell ref="C171:D171"/>
    <mergeCell ref="A1:H1"/>
    <mergeCell ref="A2:H2"/>
    <mergeCell ref="A144:D145"/>
    <mergeCell ref="C146:D146"/>
    <mergeCell ref="C74:D74"/>
    <mergeCell ref="F55:H55"/>
    <mergeCell ref="C55:D56"/>
    <mergeCell ref="E55:E56"/>
    <mergeCell ref="C63:D64"/>
    <mergeCell ref="E63:E64"/>
    <mergeCell ref="F63:H63"/>
    <mergeCell ref="A189:D190"/>
    <mergeCell ref="C191:D191"/>
    <mergeCell ref="C192:D192"/>
    <mergeCell ref="E157:F157"/>
    <mergeCell ref="G157:H157"/>
    <mergeCell ref="A157:D158"/>
    <mergeCell ref="A177:D178"/>
    <mergeCell ref="E177:F177"/>
    <mergeCell ref="G177:H177"/>
    <mergeCell ref="C213:D213"/>
    <mergeCell ref="A219:D220"/>
    <mergeCell ref="E219:F219"/>
    <mergeCell ref="G219:H219"/>
    <mergeCell ref="A210:D211"/>
    <mergeCell ref="C212:D212"/>
    <mergeCell ref="A198:D199"/>
    <mergeCell ref="E198:F198"/>
    <mergeCell ref="G198:H198"/>
    <mergeCell ref="A251:D252"/>
    <mergeCell ref="C253:D253"/>
    <mergeCell ref="C254:D254"/>
    <mergeCell ref="A260:D261"/>
    <mergeCell ref="E260:F260"/>
    <mergeCell ref="G239:H239"/>
    <mergeCell ref="A230:D231"/>
    <mergeCell ref="C232:D232"/>
    <mergeCell ref="C233:D233"/>
    <mergeCell ref="A239:D240"/>
    <mergeCell ref="E239:F239"/>
    <mergeCell ref="A293:D294"/>
    <mergeCell ref="C295:D295"/>
    <mergeCell ref="C296:D296"/>
    <mergeCell ref="A302:D303"/>
    <mergeCell ref="E302:F302"/>
    <mergeCell ref="G260:H260"/>
    <mergeCell ref="A272:D273"/>
    <mergeCell ref="C274:D274"/>
    <mergeCell ref="C275:D275"/>
    <mergeCell ref="A281:D282"/>
    <mergeCell ref="E281:F281"/>
    <mergeCell ref="G281:H281"/>
    <mergeCell ref="A334:D335"/>
    <mergeCell ref="C336:D336"/>
    <mergeCell ref="C337:D337"/>
    <mergeCell ref="A344:D345"/>
    <mergeCell ref="E344:F344"/>
    <mergeCell ref="G302:H302"/>
    <mergeCell ref="A314:D315"/>
    <mergeCell ref="C316:D316"/>
    <mergeCell ref="C317:D317"/>
    <mergeCell ref="A323:D324"/>
    <mergeCell ref="E323:F323"/>
    <mergeCell ref="G323:H323"/>
    <mergeCell ref="A376:D377"/>
    <mergeCell ref="C378:D378"/>
    <mergeCell ref="C379:D379"/>
    <mergeCell ref="A386:D387"/>
    <mergeCell ref="E386:F386"/>
    <mergeCell ref="G344:H344"/>
    <mergeCell ref="A356:D357"/>
    <mergeCell ref="C358:D358"/>
    <mergeCell ref="C359:D359"/>
    <mergeCell ref="A365:D366"/>
    <mergeCell ref="E365:F365"/>
    <mergeCell ref="G365:H365"/>
    <mergeCell ref="A419:D420"/>
    <mergeCell ref="C421:D421"/>
    <mergeCell ref="C422:D422"/>
    <mergeCell ref="A428:D429"/>
    <mergeCell ref="E428:F428"/>
    <mergeCell ref="G386:H386"/>
    <mergeCell ref="A397:D398"/>
    <mergeCell ref="C399:D399"/>
    <mergeCell ref="C400:D400"/>
    <mergeCell ref="A407:D408"/>
    <mergeCell ref="E407:F407"/>
    <mergeCell ref="G407:H407"/>
    <mergeCell ref="J448:K448"/>
    <mergeCell ref="L448:M448"/>
    <mergeCell ref="G428:H428"/>
    <mergeCell ref="A440:D441"/>
    <mergeCell ref="C442:D442"/>
    <mergeCell ref="C443:D443"/>
    <mergeCell ref="A450:D451"/>
    <mergeCell ref="E450:F450"/>
    <mergeCell ref="G450:H450"/>
  </mergeCells>
  <pageMargins left="0.70866141732283472" right="0.27559055118110237" top="0.86614173228346458" bottom="0.27559055118110237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8"/>
  <sheetViews>
    <sheetView topLeftCell="A16" zoomScale="110" zoomScaleNormal="110" workbookViewId="0">
      <selection sqref="A1:G1"/>
    </sheetView>
  </sheetViews>
  <sheetFormatPr defaultColWidth="6.625" defaultRowHeight="24" customHeight="1"/>
  <cols>
    <col min="1" max="1" width="8.375" style="81" customWidth="1"/>
    <col min="2" max="2" width="11.25" style="81" customWidth="1"/>
    <col min="3" max="3" width="12.625" style="81" customWidth="1"/>
    <col min="4" max="4" width="24.875" style="81" customWidth="1"/>
    <col min="5" max="5" width="25.5" style="81" customWidth="1"/>
    <col min="6" max="6" width="23.75" style="81" customWidth="1"/>
    <col min="7" max="7" width="24.5" style="81" customWidth="1"/>
    <col min="8" max="16384" width="6.625" style="81"/>
  </cols>
  <sheetData>
    <row r="1" spans="1:19" ht="27.75" customHeight="1">
      <c r="A1" s="389" t="s">
        <v>86</v>
      </c>
      <c r="B1" s="389"/>
      <c r="C1" s="389"/>
      <c r="D1" s="389"/>
      <c r="E1" s="389"/>
      <c r="F1" s="389"/>
      <c r="G1" s="389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27" customHeight="1">
      <c r="A2" s="389" t="s">
        <v>85</v>
      </c>
      <c r="B2" s="389"/>
      <c r="C2" s="389"/>
      <c r="D2" s="389"/>
      <c r="E2" s="389"/>
      <c r="F2" s="389"/>
      <c r="G2" s="389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8.75" customHeight="1"/>
    <row r="4" spans="1:19" ht="24" customHeight="1">
      <c r="A4" s="82" t="s">
        <v>802</v>
      </c>
      <c r="B4" s="82"/>
      <c r="C4" s="82"/>
    </row>
    <row r="5" spans="1:19" ht="24" customHeight="1">
      <c r="A5" s="82"/>
      <c r="B5" s="82" t="s">
        <v>803</v>
      </c>
      <c r="C5" s="82"/>
    </row>
    <row r="6" spans="1:19" ht="24" customHeight="1">
      <c r="A6" s="82"/>
      <c r="C6" s="82"/>
    </row>
    <row r="7" spans="1:19" ht="24" customHeight="1">
      <c r="A7" s="371" t="s">
        <v>128</v>
      </c>
      <c r="B7" s="372"/>
      <c r="C7" s="373"/>
      <c r="D7" s="368" t="s">
        <v>141</v>
      </c>
      <c r="E7" s="369"/>
      <c r="F7" s="368" t="s">
        <v>133</v>
      </c>
      <c r="G7" s="370"/>
    </row>
    <row r="8" spans="1:19" ht="24" customHeight="1">
      <c r="A8" s="374"/>
      <c r="B8" s="375"/>
      <c r="C8" s="376"/>
      <c r="D8" s="257" t="s">
        <v>87</v>
      </c>
      <c r="E8" s="258" t="s">
        <v>87</v>
      </c>
      <c r="F8" s="130" t="s">
        <v>87</v>
      </c>
      <c r="G8" s="258" t="s">
        <v>87</v>
      </c>
    </row>
    <row r="9" spans="1:19" ht="24" customHeight="1">
      <c r="A9" s="377"/>
      <c r="B9" s="378"/>
      <c r="C9" s="379"/>
      <c r="D9" s="259" t="s">
        <v>569</v>
      </c>
      <c r="E9" s="260" t="s">
        <v>570</v>
      </c>
      <c r="F9" s="261" t="s">
        <v>569</v>
      </c>
      <c r="G9" s="260" t="s">
        <v>570</v>
      </c>
    </row>
    <row r="10" spans="1:19" s="84" customFormat="1" ht="24" customHeight="1">
      <c r="A10" s="223" t="s">
        <v>605</v>
      </c>
      <c r="B10" s="218"/>
      <c r="C10" s="218"/>
      <c r="D10" s="117">
        <v>39</v>
      </c>
      <c r="E10" s="117">
        <v>39</v>
      </c>
      <c r="F10" s="117">
        <v>54</v>
      </c>
      <c r="G10" s="117">
        <v>54</v>
      </c>
      <c r="H10" s="85"/>
      <c r="J10" s="83"/>
      <c r="K10" s="83"/>
      <c r="L10" s="85"/>
      <c r="M10" s="83"/>
      <c r="N10" s="83"/>
      <c r="O10" s="83"/>
      <c r="P10" s="85"/>
      <c r="Q10" s="83"/>
      <c r="R10" s="83"/>
      <c r="S10" s="83"/>
    </row>
    <row r="11" spans="1:19" s="84" customFormat="1" ht="24" customHeight="1">
      <c r="A11" s="390"/>
      <c r="B11" s="391"/>
      <c r="C11" s="391"/>
      <c r="D11" s="118"/>
      <c r="E11" s="118"/>
      <c r="F11" s="69"/>
      <c r="G11" s="69"/>
      <c r="H11" s="86"/>
      <c r="J11" s="89"/>
      <c r="K11" s="86"/>
      <c r="L11" s="86"/>
      <c r="M11" s="86"/>
      <c r="N11" s="87"/>
      <c r="O11" s="86"/>
      <c r="P11" s="86"/>
      <c r="Q11" s="86"/>
      <c r="R11" s="87"/>
      <c r="S11" s="86"/>
    </row>
    <row r="12" spans="1:19" s="84" customFormat="1" ht="24" customHeight="1">
      <c r="A12" s="223" t="s">
        <v>135</v>
      </c>
      <c r="B12" s="218"/>
      <c r="C12" s="218"/>
      <c r="D12" s="117">
        <v>1</v>
      </c>
      <c r="E12" s="117">
        <v>0</v>
      </c>
      <c r="F12" s="117">
        <v>4</v>
      </c>
      <c r="G12" s="117">
        <v>1</v>
      </c>
      <c r="H12" s="86"/>
      <c r="J12" s="86"/>
      <c r="K12" s="86"/>
      <c r="L12" s="86"/>
      <c r="M12" s="86"/>
      <c r="N12" s="86"/>
      <c r="O12" s="86"/>
      <c r="P12" s="86"/>
      <c r="Q12" s="86"/>
      <c r="R12" s="90"/>
      <c r="S12" s="86"/>
    </row>
    <row r="13" spans="1:19" s="84" customFormat="1" ht="24" customHeight="1">
      <c r="A13" s="390"/>
      <c r="B13" s="391"/>
      <c r="C13" s="391"/>
      <c r="D13" s="118"/>
      <c r="E13" s="118"/>
      <c r="F13" s="70"/>
      <c r="G13" s="70"/>
      <c r="H13" s="86"/>
      <c r="J13" s="89"/>
      <c r="K13" s="86"/>
      <c r="L13" s="86"/>
      <c r="M13" s="86"/>
      <c r="N13" s="89"/>
      <c r="O13" s="86"/>
      <c r="P13" s="86"/>
      <c r="Q13" s="86"/>
      <c r="R13" s="87"/>
      <c r="S13" s="86"/>
    </row>
    <row r="14" spans="1:19" s="84" customFormat="1" ht="24" customHeight="1">
      <c r="A14" s="223" t="s">
        <v>138</v>
      </c>
      <c r="B14" s="218"/>
      <c r="C14" s="218"/>
      <c r="D14" s="126">
        <v>21</v>
      </c>
      <c r="E14" s="126">
        <v>19</v>
      </c>
      <c r="F14" s="126">
        <v>44</v>
      </c>
      <c r="G14" s="126">
        <v>39</v>
      </c>
      <c r="H14" s="86"/>
      <c r="J14" s="89"/>
      <c r="K14" s="86"/>
      <c r="L14" s="86"/>
      <c r="M14" s="86"/>
      <c r="N14" s="89"/>
      <c r="O14" s="86"/>
      <c r="P14" s="86"/>
      <c r="Q14" s="86"/>
      <c r="R14" s="87"/>
      <c r="S14" s="86"/>
    </row>
    <row r="15" spans="1:19" s="84" customFormat="1" ht="24" customHeight="1">
      <c r="A15" s="390" t="s">
        <v>139</v>
      </c>
      <c r="B15" s="391"/>
      <c r="C15" s="391"/>
      <c r="D15" s="126"/>
      <c r="E15" s="126"/>
      <c r="F15" s="69"/>
      <c r="G15" s="69"/>
      <c r="H15" s="86"/>
      <c r="J15" s="89"/>
      <c r="K15" s="86"/>
      <c r="L15" s="86"/>
      <c r="M15" s="86"/>
      <c r="N15" s="89"/>
      <c r="O15" s="86"/>
      <c r="P15" s="86"/>
      <c r="Q15" s="86"/>
      <c r="R15" s="87"/>
      <c r="S15" s="86"/>
    </row>
    <row r="16" spans="1:19" s="84" customFormat="1" ht="24" customHeight="1">
      <c r="A16" s="223" t="s">
        <v>136</v>
      </c>
      <c r="B16" s="218"/>
      <c r="C16" s="218"/>
      <c r="D16" s="117">
        <v>6</v>
      </c>
      <c r="E16" s="117">
        <v>4</v>
      </c>
      <c r="F16" s="117">
        <v>10</v>
      </c>
      <c r="G16" s="117">
        <v>7</v>
      </c>
      <c r="H16" s="86"/>
      <c r="J16" s="89"/>
      <c r="K16" s="86"/>
      <c r="L16" s="86"/>
      <c r="M16" s="86"/>
      <c r="N16" s="89"/>
      <c r="O16" s="86"/>
      <c r="P16" s="86"/>
      <c r="Q16" s="86"/>
      <c r="R16" s="87"/>
      <c r="S16" s="86"/>
    </row>
    <row r="17" spans="1:19" s="84" customFormat="1" ht="24" customHeight="1">
      <c r="A17" s="146"/>
      <c r="B17" s="144"/>
      <c r="C17" s="144"/>
      <c r="D17" s="118"/>
      <c r="E17" s="118"/>
      <c r="F17" s="126"/>
      <c r="G17" s="126"/>
      <c r="H17" s="86"/>
      <c r="J17" s="88"/>
      <c r="K17" s="86"/>
      <c r="L17" s="86"/>
      <c r="M17" s="86"/>
      <c r="N17" s="87"/>
      <c r="O17" s="86"/>
      <c r="P17" s="86"/>
      <c r="Q17" s="86"/>
      <c r="R17" s="87"/>
      <c r="S17" s="86"/>
    </row>
    <row r="18" spans="1:19" s="84" customFormat="1" ht="24" customHeight="1">
      <c r="A18" s="223" t="s">
        <v>137</v>
      </c>
      <c r="B18" s="218"/>
      <c r="C18" s="218"/>
      <c r="D18" s="126">
        <v>11</v>
      </c>
      <c r="E18" s="126">
        <v>11</v>
      </c>
      <c r="F18" s="117">
        <v>15</v>
      </c>
      <c r="G18" s="117">
        <v>13</v>
      </c>
      <c r="H18" s="86"/>
      <c r="J18" s="88"/>
      <c r="K18" s="86"/>
      <c r="L18" s="86"/>
      <c r="M18" s="86"/>
      <c r="N18" s="87"/>
      <c r="O18" s="86"/>
      <c r="P18" s="86"/>
      <c r="Q18" s="86"/>
      <c r="R18" s="87"/>
      <c r="S18" s="86"/>
    </row>
    <row r="19" spans="1:19" s="84" customFormat="1" ht="24" customHeight="1">
      <c r="A19" s="224"/>
      <c r="B19" s="217"/>
      <c r="C19" s="217"/>
      <c r="D19" s="126"/>
      <c r="E19" s="126"/>
      <c r="F19" s="118"/>
      <c r="G19" s="118"/>
      <c r="H19" s="86"/>
      <c r="J19" s="88"/>
      <c r="K19" s="86"/>
      <c r="L19" s="86"/>
      <c r="M19" s="86"/>
      <c r="N19" s="87"/>
      <c r="O19" s="86"/>
      <c r="P19" s="86"/>
      <c r="Q19" s="86"/>
      <c r="R19" s="87"/>
      <c r="S19" s="86"/>
    </row>
    <row r="20" spans="1:19" s="84" customFormat="1" ht="24" customHeight="1">
      <c r="A20" s="366" t="s">
        <v>26</v>
      </c>
      <c r="B20" s="367"/>
      <c r="C20" s="367"/>
      <c r="D20" s="119">
        <v>78</v>
      </c>
      <c r="E20" s="119">
        <v>73</v>
      </c>
      <c r="F20" s="119">
        <v>127</v>
      </c>
      <c r="G20" s="119">
        <v>114</v>
      </c>
      <c r="H20" s="91"/>
      <c r="J20" s="93"/>
      <c r="K20" s="92"/>
      <c r="L20" s="91"/>
      <c r="M20" s="92"/>
      <c r="N20" s="93"/>
      <c r="O20" s="92"/>
      <c r="P20" s="91"/>
      <c r="Q20" s="92"/>
      <c r="R20" s="93"/>
      <c r="S20" s="92"/>
    </row>
    <row r="21" spans="1:19" s="84" customFormat="1" ht="24" customHeight="1">
      <c r="D21" s="81"/>
      <c r="E21" s="81"/>
    </row>
    <row r="22" spans="1:19" s="84" customFormat="1" ht="24" customHeight="1">
      <c r="D22" s="81"/>
      <c r="E22" s="81"/>
    </row>
    <row r="23" spans="1:19" ht="24" customHeight="1">
      <c r="A23" s="380" t="s">
        <v>128</v>
      </c>
      <c r="B23" s="381"/>
      <c r="C23" s="382"/>
      <c r="D23" s="368" t="s">
        <v>140</v>
      </c>
      <c r="E23" s="369"/>
      <c r="F23" s="368" t="s">
        <v>148</v>
      </c>
      <c r="G23" s="370"/>
      <c r="H23" s="95"/>
      <c r="I23" s="95"/>
      <c r="J23" s="95"/>
      <c r="K23" s="362"/>
      <c r="L23" s="364"/>
      <c r="M23" s="95"/>
      <c r="N23" s="95"/>
      <c r="O23" s="95"/>
      <c r="P23" s="96"/>
      <c r="Q23" s="96"/>
      <c r="R23" s="96"/>
      <c r="S23" s="96"/>
    </row>
    <row r="24" spans="1:19" ht="24" customHeight="1">
      <c r="A24" s="383"/>
      <c r="B24" s="384"/>
      <c r="C24" s="385"/>
      <c r="D24" s="120" t="s">
        <v>87</v>
      </c>
      <c r="E24" s="121" t="s">
        <v>87</v>
      </c>
      <c r="F24" s="120" t="s">
        <v>87</v>
      </c>
      <c r="G24" s="121" t="s">
        <v>87</v>
      </c>
      <c r="H24" s="85"/>
      <c r="I24" s="83"/>
      <c r="J24" s="83"/>
      <c r="K24" s="363"/>
      <c r="L24" s="365"/>
      <c r="M24" s="83"/>
      <c r="N24" s="83"/>
      <c r="O24" s="83"/>
      <c r="P24" s="85"/>
      <c r="Q24" s="83"/>
      <c r="R24" s="83"/>
      <c r="S24" s="83"/>
    </row>
    <row r="25" spans="1:19" ht="24" customHeight="1">
      <c r="A25" s="386"/>
      <c r="B25" s="387"/>
      <c r="C25" s="388"/>
      <c r="D25" s="124" t="s">
        <v>569</v>
      </c>
      <c r="E25" s="125" t="s">
        <v>570</v>
      </c>
      <c r="F25" s="122" t="s">
        <v>569</v>
      </c>
      <c r="G25" s="123" t="s">
        <v>570</v>
      </c>
      <c r="H25" s="85"/>
      <c r="I25" s="83"/>
      <c r="J25" s="83"/>
      <c r="K25" s="362"/>
      <c r="L25" s="364"/>
      <c r="M25" s="83"/>
      <c r="N25" s="83"/>
      <c r="O25" s="83"/>
      <c r="P25" s="85"/>
      <c r="Q25" s="83"/>
      <c r="R25" s="83"/>
      <c r="S25" s="83"/>
    </row>
    <row r="26" spans="1:19" ht="24" customHeight="1">
      <c r="A26" s="410" t="s">
        <v>606</v>
      </c>
      <c r="B26" s="411"/>
      <c r="C26" s="411"/>
      <c r="D26" s="262">
        <v>12</v>
      </c>
      <c r="E26" s="118">
        <v>6</v>
      </c>
      <c r="F26" s="263">
        <v>43</v>
      </c>
      <c r="G26" s="264" t="s">
        <v>749</v>
      </c>
      <c r="H26" s="98"/>
      <c r="I26" s="98"/>
      <c r="J26" s="99"/>
      <c r="K26" s="363"/>
      <c r="L26" s="365"/>
      <c r="M26" s="98"/>
      <c r="N26" s="100"/>
      <c r="O26" s="98"/>
      <c r="P26" s="98"/>
      <c r="Q26" s="98"/>
      <c r="R26" s="100"/>
      <c r="S26" s="98"/>
    </row>
    <row r="27" spans="1:19" ht="24" customHeight="1">
      <c r="A27" s="410" t="s">
        <v>607</v>
      </c>
      <c r="B27" s="411"/>
      <c r="C27" s="411"/>
      <c r="D27" s="265">
        <v>39</v>
      </c>
      <c r="E27" s="266">
        <v>39</v>
      </c>
      <c r="F27" s="263">
        <v>52</v>
      </c>
      <c r="G27" s="264" t="s">
        <v>749</v>
      </c>
      <c r="H27" s="101"/>
      <c r="I27" s="101"/>
      <c r="J27" s="101"/>
      <c r="K27" s="362"/>
      <c r="L27" s="364"/>
      <c r="M27" s="101"/>
      <c r="N27" s="101"/>
      <c r="O27" s="101"/>
      <c r="P27" s="101"/>
      <c r="Q27" s="101"/>
      <c r="R27" s="101"/>
      <c r="S27" s="101"/>
    </row>
    <row r="28" spans="1:19" ht="24" customHeight="1">
      <c r="A28" s="410" t="s">
        <v>608</v>
      </c>
      <c r="B28" s="411"/>
      <c r="C28" s="411"/>
      <c r="D28" s="267">
        <v>21</v>
      </c>
      <c r="E28" s="268">
        <v>12</v>
      </c>
      <c r="F28" s="269">
        <v>54</v>
      </c>
      <c r="G28" s="264" t="s">
        <v>749</v>
      </c>
      <c r="H28" s="98"/>
      <c r="I28" s="98"/>
      <c r="J28" s="99"/>
      <c r="K28" s="363"/>
      <c r="L28" s="365"/>
      <c r="M28" s="98"/>
      <c r="N28" s="99"/>
      <c r="O28" s="98"/>
      <c r="P28" s="98"/>
      <c r="Q28" s="98"/>
      <c r="R28" s="99"/>
      <c r="S28" s="98"/>
    </row>
    <row r="29" spans="1:19" ht="24" customHeight="1">
      <c r="A29" s="410" t="s">
        <v>609</v>
      </c>
      <c r="B29" s="411"/>
      <c r="C29" s="411"/>
      <c r="D29" s="397">
        <v>26</v>
      </c>
      <c r="E29" s="399">
        <v>21</v>
      </c>
      <c r="F29" s="395">
        <v>37</v>
      </c>
      <c r="G29" s="392" t="s">
        <v>749</v>
      </c>
      <c r="H29" s="98"/>
      <c r="I29" s="98"/>
      <c r="J29" s="99"/>
      <c r="K29" s="362"/>
      <c r="L29" s="364"/>
      <c r="M29" s="98"/>
      <c r="N29" s="100"/>
      <c r="O29" s="98"/>
      <c r="P29" s="98"/>
      <c r="Q29" s="98"/>
      <c r="R29" s="100"/>
      <c r="S29" s="98"/>
    </row>
    <row r="30" spans="1:19" ht="24" customHeight="1">
      <c r="A30" s="408" t="s">
        <v>610</v>
      </c>
      <c r="B30" s="409"/>
      <c r="C30" s="409"/>
      <c r="D30" s="398"/>
      <c r="E30" s="400"/>
      <c r="F30" s="396"/>
      <c r="G30" s="393"/>
      <c r="H30" s="101"/>
      <c r="I30" s="101"/>
      <c r="J30" s="101"/>
      <c r="K30" s="363"/>
      <c r="L30" s="365"/>
      <c r="M30" s="101"/>
      <c r="N30" s="101"/>
      <c r="O30" s="101"/>
      <c r="P30" s="101"/>
      <c r="Q30" s="101"/>
      <c r="R30" s="101"/>
      <c r="S30" s="101"/>
    </row>
    <row r="31" spans="1:19" ht="24" customHeight="1">
      <c r="A31" s="410" t="s">
        <v>131</v>
      </c>
      <c r="B31" s="411"/>
      <c r="C31" s="411"/>
      <c r="D31" s="401">
        <v>42</v>
      </c>
      <c r="E31" s="403">
        <v>19</v>
      </c>
      <c r="F31" s="395">
        <v>72</v>
      </c>
      <c r="G31" s="392" t="s">
        <v>749</v>
      </c>
      <c r="H31" s="98"/>
      <c r="I31" s="98"/>
      <c r="J31" s="99"/>
      <c r="K31" s="362"/>
      <c r="L31" s="364"/>
      <c r="M31" s="98"/>
      <c r="N31" s="99"/>
      <c r="O31" s="98"/>
      <c r="P31" s="98"/>
      <c r="Q31" s="98"/>
      <c r="R31" s="99"/>
      <c r="S31" s="98"/>
    </row>
    <row r="32" spans="1:19" ht="24" customHeight="1">
      <c r="A32" s="390" t="s">
        <v>132</v>
      </c>
      <c r="B32" s="391"/>
      <c r="C32" s="391"/>
      <c r="D32" s="402"/>
      <c r="E32" s="404"/>
      <c r="F32" s="405"/>
      <c r="G32" s="394"/>
      <c r="H32" s="98"/>
      <c r="I32" s="98"/>
      <c r="J32" s="99"/>
      <c r="K32" s="363"/>
      <c r="L32" s="365"/>
      <c r="M32" s="98"/>
      <c r="N32" s="99"/>
      <c r="O32" s="98"/>
      <c r="P32" s="98"/>
      <c r="Q32" s="98"/>
      <c r="R32" s="99"/>
      <c r="S32" s="98"/>
    </row>
    <row r="33" spans="1:19" ht="24" customHeight="1">
      <c r="A33" s="406" t="s">
        <v>26</v>
      </c>
      <c r="B33" s="407"/>
      <c r="C33" s="407"/>
      <c r="D33" s="270">
        <v>140</v>
      </c>
      <c r="E33" s="271">
        <v>97</v>
      </c>
      <c r="F33" s="272">
        <v>258</v>
      </c>
      <c r="G33" s="273"/>
      <c r="H33" s="98"/>
      <c r="I33" s="98"/>
      <c r="J33" s="99"/>
      <c r="K33" s="202"/>
      <c r="L33" s="202"/>
      <c r="M33" s="98"/>
      <c r="N33" s="99"/>
      <c r="O33" s="98"/>
      <c r="P33" s="98"/>
      <c r="Q33" s="98"/>
      <c r="R33" s="99"/>
      <c r="S33" s="98"/>
    </row>
    <row r="34" spans="1:19" ht="24" customHeight="1">
      <c r="A34" s="102"/>
      <c r="B34" s="102"/>
      <c r="C34" s="102"/>
      <c r="D34" s="116"/>
      <c r="E34" s="115"/>
      <c r="F34" s="104"/>
      <c r="G34" s="98"/>
      <c r="H34" s="103"/>
      <c r="I34" s="98"/>
      <c r="J34" s="104"/>
      <c r="K34" s="98"/>
      <c r="L34" s="103"/>
      <c r="M34" s="98"/>
      <c r="N34" s="104"/>
      <c r="O34" s="98"/>
      <c r="P34" s="103"/>
      <c r="Q34" s="98"/>
      <c r="R34" s="104"/>
      <c r="S34" s="98"/>
    </row>
    <row r="40" spans="1:19" ht="24" customHeight="1">
      <c r="C40" s="82"/>
    </row>
    <row r="42" spans="1:19" ht="24" customHeight="1">
      <c r="A42" s="94"/>
      <c r="B42" s="94"/>
      <c r="C42" s="94"/>
      <c r="D42" s="113"/>
      <c r="E42" s="113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6"/>
      <c r="Q42" s="96"/>
      <c r="R42" s="96"/>
      <c r="S42" s="96"/>
    </row>
    <row r="43" spans="1:19" ht="24" customHeight="1">
      <c r="A43" s="94"/>
      <c r="B43" s="94"/>
      <c r="C43" s="94"/>
      <c r="D43" s="113"/>
      <c r="E43" s="113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  <c r="Q43" s="96"/>
      <c r="R43" s="96"/>
      <c r="S43" s="96"/>
    </row>
    <row r="44" spans="1:19" ht="24" customHeight="1">
      <c r="A44" s="94"/>
      <c r="B44" s="94"/>
      <c r="C44" s="94"/>
      <c r="D44" s="114"/>
      <c r="E44" s="113"/>
      <c r="F44" s="83"/>
      <c r="G44" s="83"/>
      <c r="H44" s="85"/>
      <c r="I44" s="83"/>
      <c r="J44" s="83"/>
      <c r="K44" s="83"/>
      <c r="L44" s="85"/>
      <c r="M44" s="83"/>
      <c r="N44" s="83"/>
      <c r="O44" s="83"/>
      <c r="P44" s="85"/>
      <c r="Q44" s="83"/>
      <c r="R44" s="83"/>
      <c r="S44" s="83"/>
    </row>
    <row r="45" spans="1:19" ht="24" customHeight="1">
      <c r="A45" s="94"/>
      <c r="B45" s="94"/>
      <c r="C45" s="94"/>
      <c r="D45" s="114"/>
      <c r="E45" s="113"/>
      <c r="F45" s="83"/>
      <c r="G45" s="83"/>
      <c r="H45" s="85"/>
      <c r="I45" s="83"/>
      <c r="J45" s="83"/>
      <c r="K45" s="83"/>
      <c r="L45" s="85"/>
      <c r="M45" s="83"/>
      <c r="N45" s="83"/>
      <c r="O45" s="83"/>
      <c r="P45" s="85"/>
      <c r="Q45" s="83"/>
      <c r="R45" s="83"/>
      <c r="S45" s="83"/>
    </row>
    <row r="46" spans="1:19" ht="24" customHeight="1">
      <c r="A46" s="97"/>
      <c r="B46" s="97"/>
      <c r="C46" s="97"/>
      <c r="D46" s="115"/>
      <c r="E46" s="115"/>
      <c r="F46" s="89"/>
      <c r="G46" s="105"/>
      <c r="H46" s="105"/>
      <c r="I46" s="105"/>
      <c r="J46" s="89"/>
      <c r="K46" s="105"/>
      <c r="L46" s="105"/>
      <c r="M46" s="105"/>
      <c r="N46" s="89"/>
      <c r="O46" s="105"/>
      <c r="P46" s="105"/>
      <c r="Q46" s="105"/>
      <c r="R46" s="89"/>
      <c r="S46" s="105"/>
    </row>
    <row r="47" spans="1:19" ht="24" customHeight="1">
      <c r="A47" s="97"/>
      <c r="B47" s="97"/>
      <c r="C47" s="97"/>
      <c r="D47" s="115"/>
      <c r="E47" s="115"/>
      <c r="F47" s="89"/>
      <c r="G47" s="105"/>
      <c r="H47" s="105"/>
      <c r="I47" s="105"/>
      <c r="J47" s="89"/>
      <c r="K47" s="105"/>
      <c r="L47" s="105"/>
      <c r="M47" s="105"/>
      <c r="N47" s="89"/>
      <c r="O47" s="105"/>
      <c r="P47" s="105"/>
      <c r="Q47" s="105"/>
      <c r="R47" s="89"/>
      <c r="S47" s="105"/>
    </row>
    <row r="48" spans="1:19" ht="24" customHeight="1">
      <c r="A48" s="97"/>
      <c r="B48" s="97"/>
      <c r="C48" s="97"/>
      <c r="D48" s="115"/>
      <c r="E48" s="115"/>
      <c r="F48" s="88"/>
      <c r="G48" s="105"/>
      <c r="H48" s="105"/>
      <c r="I48" s="105"/>
      <c r="J48" s="88"/>
      <c r="K48" s="105"/>
      <c r="L48" s="105"/>
      <c r="M48" s="105"/>
      <c r="N48" s="106"/>
      <c r="O48" s="105"/>
      <c r="P48" s="105"/>
      <c r="Q48" s="105"/>
      <c r="R48" s="87"/>
      <c r="S48" s="105"/>
    </row>
    <row r="49" spans="1:19" ht="24" customHeight="1">
      <c r="A49" s="97"/>
      <c r="B49" s="97"/>
      <c r="C49" s="97"/>
      <c r="D49" s="115"/>
      <c r="E49" s="115"/>
      <c r="F49" s="89"/>
      <c r="G49" s="105"/>
      <c r="H49" s="105"/>
      <c r="I49" s="105"/>
      <c r="J49" s="89"/>
      <c r="K49" s="105"/>
      <c r="L49" s="105"/>
      <c r="M49" s="105"/>
      <c r="N49" s="89"/>
      <c r="O49" s="105"/>
      <c r="P49" s="105"/>
      <c r="Q49" s="105"/>
      <c r="R49" s="89"/>
      <c r="S49" s="105"/>
    </row>
    <row r="50" spans="1:19" ht="24" customHeight="1">
      <c r="A50" s="97"/>
      <c r="B50" s="97"/>
      <c r="C50" s="97"/>
      <c r="D50" s="115"/>
      <c r="E50" s="115"/>
      <c r="F50" s="89"/>
      <c r="G50" s="105"/>
      <c r="H50" s="105"/>
      <c r="I50" s="105"/>
      <c r="J50" s="89"/>
      <c r="K50" s="105"/>
      <c r="L50" s="105"/>
      <c r="M50" s="105"/>
      <c r="N50" s="89"/>
      <c r="O50" s="105"/>
      <c r="P50" s="105"/>
      <c r="Q50" s="105"/>
      <c r="R50" s="89"/>
      <c r="S50" s="105"/>
    </row>
    <row r="51" spans="1:19" ht="24" customHeight="1">
      <c r="A51" s="97"/>
      <c r="B51" s="97"/>
      <c r="C51" s="97"/>
      <c r="D51" s="115"/>
      <c r="E51" s="115"/>
      <c r="F51" s="89"/>
      <c r="G51" s="105"/>
      <c r="H51" s="105"/>
      <c r="I51" s="105"/>
      <c r="J51" s="89"/>
      <c r="K51" s="105"/>
      <c r="L51" s="105"/>
      <c r="M51" s="105"/>
      <c r="N51" s="89"/>
      <c r="O51" s="105"/>
      <c r="P51" s="105"/>
      <c r="Q51" s="105"/>
      <c r="R51" s="89"/>
      <c r="S51" s="105"/>
    </row>
    <row r="52" spans="1:19" ht="24" customHeight="1">
      <c r="A52" s="97"/>
      <c r="B52" s="97"/>
      <c r="C52" s="97"/>
      <c r="D52" s="115"/>
      <c r="E52" s="115"/>
      <c r="F52" s="89"/>
      <c r="G52" s="105"/>
      <c r="H52" s="105"/>
      <c r="I52" s="105"/>
      <c r="J52" s="88"/>
      <c r="K52" s="105"/>
      <c r="L52" s="105"/>
      <c r="M52" s="105"/>
      <c r="N52" s="87"/>
      <c r="O52" s="105"/>
      <c r="P52" s="105"/>
      <c r="Q52" s="105"/>
      <c r="R52" s="87"/>
      <c r="S52" s="105"/>
    </row>
    <row r="53" spans="1:19" ht="24" customHeight="1">
      <c r="A53" s="97"/>
      <c r="B53" s="97"/>
      <c r="C53" s="97"/>
      <c r="D53" s="115"/>
      <c r="E53" s="115"/>
      <c r="F53" s="89"/>
      <c r="G53" s="105"/>
      <c r="H53" s="105"/>
      <c r="I53" s="105"/>
      <c r="J53" s="89"/>
      <c r="K53" s="105"/>
      <c r="L53" s="105"/>
      <c r="M53" s="105"/>
      <c r="N53" s="89"/>
      <c r="O53" s="105"/>
      <c r="P53" s="105"/>
      <c r="Q53" s="105"/>
      <c r="R53" s="89"/>
      <c r="S53" s="105"/>
    </row>
    <row r="54" spans="1:19" ht="24" customHeight="1">
      <c r="A54" s="97"/>
      <c r="B54" s="97"/>
      <c r="C54" s="97"/>
      <c r="D54" s="115"/>
      <c r="E54" s="115"/>
      <c r="F54" s="89"/>
      <c r="G54" s="105"/>
      <c r="H54" s="105"/>
      <c r="I54" s="105"/>
      <c r="J54" s="89"/>
      <c r="K54" s="105"/>
      <c r="L54" s="105"/>
      <c r="M54" s="105"/>
      <c r="N54" s="89"/>
      <c r="O54" s="105"/>
      <c r="P54" s="105"/>
      <c r="Q54" s="105"/>
      <c r="R54" s="89"/>
      <c r="S54" s="105"/>
    </row>
    <row r="55" spans="1:19" ht="24" customHeight="1">
      <c r="A55" s="97"/>
      <c r="B55" s="97"/>
      <c r="C55" s="97"/>
      <c r="D55" s="115"/>
      <c r="E55" s="115"/>
      <c r="F55" s="89"/>
      <c r="G55" s="105"/>
      <c r="H55" s="105"/>
      <c r="I55" s="105"/>
      <c r="J55" s="89"/>
      <c r="K55" s="105"/>
      <c r="L55" s="105"/>
      <c r="M55" s="105"/>
      <c r="N55" s="89"/>
      <c r="O55" s="105"/>
      <c r="P55" s="105"/>
      <c r="Q55" s="105"/>
      <c r="R55" s="89"/>
      <c r="S55" s="105"/>
    </row>
    <row r="56" spans="1:19" ht="24" customHeight="1">
      <c r="A56" s="97"/>
      <c r="B56" s="97"/>
      <c r="C56" s="97"/>
      <c r="D56" s="115"/>
      <c r="E56" s="115"/>
      <c r="F56" s="89"/>
      <c r="G56" s="105"/>
      <c r="H56" s="105"/>
      <c r="I56" s="105"/>
      <c r="J56" s="89"/>
      <c r="K56" s="105"/>
      <c r="L56" s="105"/>
      <c r="M56" s="105"/>
      <c r="N56" s="89"/>
      <c r="O56" s="105"/>
      <c r="P56" s="105"/>
      <c r="Q56" s="105"/>
      <c r="R56" s="89"/>
      <c r="S56" s="105"/>
    </row>
    <row r="57" spans="1:19" ht="24" customHeight="1">
      <c r="A57" s="102"/>
      <c r="B57" s="102"/>
      <c r="C57" s="102"/>
      <c r="D57" s="116"/>
      <c r="E57" s="115"/>
      <c r="F57" s="93"/>
      <c r="G57" s="107"/>
      <c r="H57" s="108"/>
      <c r="I57" s="107"/>
      <c r="J57" s="93"/>
      <c r="K57" s="107"/>
      <c r="L57" s="108"/>
      <c r="M57" s="107"/>
      <c r="N57" s="93"/>
      <c r="O57" s="107"/>
      <c r="P57" s="108"/>
      <c r="Q57" s="107"/>
      <c r="R57" s="93"/>
      <c r="S57" s="98"/>
    </row>
    <row r="61" spans="1:19" ht="24" customHeight="1">
      <c r="C61" s="82"/>
    </row>
    <row r="63" spans="1:19" ht="24" customHeight="1">
      <c r="A63" s="94"/>
      <c r="B63" s="94"/>
      <c r="C63" s="94"/>
      <c r="D63" s="113"/>
      <c r="E63" s="113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6"/>
      <c r="Q63" s="96"/>
      <c r="R63" s="96"/>
      <c r="S63" s="96"/>
    </row>
    <row r="64" spans="1:19" ht="24" customHeight="1">
      <c r="A64" s="94"/>
      <c r="B64" s="94"/>
      <c r="C64" s="94"/>
      <c r="D64" s="113"/>
      <c r="E64" s="113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6"/>
      <c r="Q64" s="96"/>
      <c r="R64" s="96"/>
      <c r="S64" s="96"/>
    </row>
    <row r="65" spans="1:19" ht="24" customHeight="1">
      <c r="A65" s="94"/>
      <c r="B65" s="94"/>
      <c r="C65" s="94"/>
      <c r="D65" s="114"/>
      <c r="E65" s="113"/>
      <c r="F65" s="83"/>
      <c r="G65" s="83"/>
      <c r="H65" s="85"/>
      <c r="I65" s="83"/>
      <c r="J65" s="83"/>
      <c r="K65" s="83"/>
      <c r="L65" s="85"/>
      <c r="M65" s="83"/>
      <c r="N65" s="83"/>
      <c r="O65" s="83"/>
      <c r="P65" s="85"/>
      <c r="Q65" s="83"/>
      <c r="R65" s="83"/>
      <c r="S65" s="83"/>
    </row>
    <row r="66" spans="1:19" ht="24" customHeight="1">
      <c r="A66" s="94"/>
      <c r="B66" s="94"/>
      <c r="C66" s="94"/>
      <c r="D66" s="114"/>
      <c r="E66" s="113"/>
      <c r="F66" s="83"/>
      <c r="G66" s="83"/>
      <c r="H66" s="85"/>
      <c r="I66" s="83"/>
      <c r="J66" s="83"/>
      <c r="K66" s="83"/>
      <c r="L66" s="85"/>
      <c r="M66" s="83"/>
      <c r="N66" s="83"/>
      <c r="O66" s="83"/>
      <c r="P66" s="85"/>
      <c r="Q66" s="83"/>
      <c r="R66" s="83"/>
      <c r="S66" s="83"/>
    </row>
    <row r="67" spans="1:19" ht="24" customHeight="1">
      <c r="A67" s="97"/>
      <c r="B67" s="97"/>
      <c r="C67" s="97"/>
      <c r="D67" s="115"/>
      <c r="E67" s="115"/>
      <c r="F67" s="109"/>
      <c r="G67" s="105"/>
      <c r="H67" s="105"/>
      <c r="I67" s="105"/>
      <c r="J67" s="89"/>
      <c r="K67" s="105"/>
      <c r="L67" s="105"/>
      <c r="M67" s="105"/>
      <c r="N67" s="89"/>
      <c r="O67" s="105"/>
      <c r="P67" s="105"/>
      <c r="Q67" s="105"/>
      <c r="R67" s="89"/>
      <c r="S67" s="105"/>
    </row>
    <row r="68" spans="1:19" ht="24" customHeight="1">
      <c r="A68" s="97"/>
      <c r="B68" s="97"/>
      <c r="C68" s="97"/>
      <c r="D68" s="115"/>
      <c r="E68" s="115"/>
      <c r="F68" s="109"/>
      <c r="G68" s="105"/>
      <c r="H68" s="105"/>
      <c r="I68" s="105"/>
      <c r="J68" s="89"/>
      <c r="K68" s="105"/>
      <c r="L68" s="105"/>
      <c r="M68" s="105"/>
      <c r="N68" s="89"/>
      <c r="O68" s="105"/>
      <c r="P68" s="105"/>
      <c r="Q68" s="105"/>
      <c r="R68" s="89"/>
      <c r="S68" s="105"/>
    </row>
    <row r="69" spans="1:19" ht="24" customHeight="1">
      <c r="A69" s="97"/>
      <c r="B69" s="97"/>
      <c r="C69" s="97"/>
      <c r="D69" s="115"/>
      <c r="E69" s="115"/>
      <c r="F69" s="110"/>
      <c r="G69" s="105"/>
      <c r="H69" s="105"/>
      <c r="I69" s="105"/>
      <c r="J69" s="89"/>
      <c r="K69" s="105"/>
      <c r="L69" s="105"/>
      <c r="M69" s="105"/>
      <c r="N69" s="106"/>
      <c r="O69" s="105"/>
      <c r="P69" s="105"/>
      <c r="Q69" s="105"/>
      <c r="R69" s="87"/>
      <c r="S69" s="105"/>
    </row>
    <row r="70" spans="1:19" ht="24" customHeight="1">
      <c r="A70" s="97"/>
      <c r="B70" s="97"/>
      <c r="C70" s="97"/>
      <c r="D70" s="115"/>
      <c r="E70" s="115"/>
      <c r="F70" s="109"/>
      <c r="G70" s="105"/>
      <c r="H70" s="105"/>
      <c r="I70" s="105"/>
      <c r="J70" s="89"/>
      <c r="K70" s="105"/>
      <c r="L70" s="105"/>
      <c r="M70" s="105"/>
      <c r="N70" s="89"/>
      <c r="O70" s="105"/>
      <c r="P70" s="105"/>
      <c r="Q70" s="105"/>
      <c r="R70" s="89"/>
      <c r="S70" s="105"/>
    </row>
    <row r="71" spans="1:19" ht="24" customHeight="1">
      <c r="A71" s="97"/>
      <c r="B71" s="97"/>
      <c r="C71" s="97"/>
      <c r="D71" s="115"/>
      <c r="E71" s="115"/>
      <c r="F71" s="110"/>
      <c r="G71" s="105"/>
      <c r="H71" s="105"/>
      <c r="I71" s="105"/>
      <c r="J71" s="89"/>
      <c r="K71" s="105"/>
      <c r="L71" s="105"/>
      <c r="M71" s="105"/>
      <c r="N71" s="89"/>
      <c r="O71" s="105"/>
      <c r="P71" s="105"/>
      <c r="Q71" s="105"/>
      <c r="R71" s="89"/>
      <c r="S71" s="105"/>
    </row>
    <row r="72" spans="1:19" ht="24" customHeight="1">
      <c r="A72" s="97"/>
      <c r="B72" s="97"/>
      <c r="C72" s="97"/>
      <c r="D72" s="115"/>
      <c r="E72" s="115"/>
      <c r="F72" s="109"/>
      <c r="G72" s="105"/>
      <c r="H72" s="105"/>
      <c r="I72" s="105"/>
      <c r="J72" s="89"/>
      <c r="K72" s="105"/>
      <c r="L72" s="105"/>
      <c r="M72" s="105"/>
      <c r="N72" s="89"/>
      <c r="O72" s="105"/>
      <c r="P72" s="105"/>
      <c r="Q72" s="105"/>
      <c r="R72" s="89"/>
      <c r="S72" s="105"/>
    </row>
    <row r="73" spans="1:19" ht="24" customHeight="1">
      <c r="A73" s="97"/>
      <c r="B73" s="97"/>
      <c r="C73" s="97"/>
      <c r="D73" s="115"/>
      <c r="E73" s="115"/>
      <c r="F73" s="110"/>
      <c r="G73" s="105"/>
      <c r="H73" s="105"/>
      <c r="I73" s="105"/>
      <c r="J73" s="89"/>
      <c r="K73" s="105"/>
      <c r="L73" s="105"/>
      <c r="M73" s="105"/>
      <c r="N73" s="87"/>
      <c r="O73" s="105"/>
      <c r="P73" s="105"/>
      <c r="Q73" s="105"/>
      <c r="R73" s="87"/>
      <c r="S73" s="105"/>
    </row>
    <row r="74" spans="1:19" ht="24" customHeight="1">
      <c r="A74" s="97"/>
      <c r="B74" s="97"/>
      <c r="C74" s="97"/>
      <c r="D74" s="115"/>
      <c r="E74" s="115"/>
      <c r="F74" s="109"/>
      <c r="G74" s="105"/>
      <c r="H74" s="105"/>
      <c r="I74" s="105"/>
      <c r="J74" s="89"/>
      <c r="K74" s="105"/>
      <c r="L74" s="105"/>
      <c r="M74" s="105"/>
      <c r="N74" s="89"/>
      <c r="O74" s="105"/>
      <c r="P74" s="105"/>
      <c r="Q74" s="105"/>
      <c r="R74" s="89"/>
      <c r="S74" s="105"/>
    </row>
    <row r="75" spans="1:19" ht="24" customHeight="1">
      <c r="A75" s="97"/>
      <c r="B75" s="97"/>
      <c r="C75" s="97"/>
      <c r="D75" s="115"/>
      <c r="E75" s="115"/>
      <c r="F75" s="109"/>
      <c r="G75" s="105"/>
      <c r="H75" s="105"/>
      <c r="I75" s="105"/>
      <c r="J75" s="89"/>
      <c r="K75" s="105"/>
      <c r="L75" s="105"/>
      <c r="M75" s="105"/>
      <c r="N75" s="89"/>
      <c r="O75" s="105"/>
      <c r="P75" s="105"/>
      <c r="Q75" s="105"/>
      <c r="R75" s="89"/>
      <c r="S75" s="105"/>
    </row>
    <row r="76" spans="1:19" ht="24" customHeight="1">
      <c r="A76" s="97"/>
      <c r="B76" s="97"/>
      <c r="C76" s="97"/>
      <c r="D76" s="115"/>
      <c r="E76" s="115"/>
      <c r="F76" s="109"/>
      <c r="G76" s="105"/>
      <c r="H76" s="105"/>
      <c r="I76" s="105"/>
      <c r="J76" s="89"/>
      <c r="K76" s="105"/>
      <c r="L76" s="105"/>
      <c r="M76" s="105"/>
      <c r="N76" s="89"/>
      <c r="O76" s="105"/>
      <c r="P76" s="105"/>
      <c r="Q76" s="105"/>
      <c r="R76" s="89"/>
      <c r="S76" s="105"/>
    </row>
    <row r="77" spans="1:19" ht="24" customHeight="1">
      <c r="A77" s="97"/>
      <c r="B77" s="97"/>
      <c r="C77" s="97"/>
      <c r="D77" s="115"/>
      <c r="E77" s="115"/>
      <c r="F77" s="109"/>
      <c r="G77" s="105"/>
      <c r="H77" s="105"/>
      <c r="I77" s="105"/>
      <c r="J77" s="89"/>
      <c r="K77" s="105"/>
      <c r="L77" s="105"/>
      <c r="M77" s="105"/>
      <c r="N77" s="89"/>
      <c r="O77" s="105"/>
      <c r="P77" s="105"/>
      <c r="Q77" s="105"/>
      <c r="R77" s="89"/>
      <c r="S77" s="105"/>
    </row>
    <row r="78" spans="1:19" ht="24" customHeight="1">
      <c r="A78" s="102"/>
      <c r="B78" s="102"/>
      <c r="C78" s="102"/>
      <c r="D78" s="116"/>
      <c r="E78" s="116"/>
      <c r="F78" s="112"/>
      <c r="G78" s="111"/>
      <c r="H78" s="108"/>
      <c r="I78" s="107"/>
      <c r="J78" s="93"/>
      <c r="K78" s="107"/>
      <c r="L78" s="108"/>
      <c r="M78" s="107"/>
      <c r="N78" s="93"/>
      <c r="O78" s="107"/>
      <c r="P78" s="108"/>
      <c r="Q78" s="107"/>
      <c r="R78" s="93"/>
      <c r="S78" s="98"/>
    </row>
  </sheetData>
  <mergeCells count="38">
    <mergeCell ref="A33:C33"/>
    <mergeCell ref="A30:C30"/>
    <mergeCell ref="A31:C31"/>
    <mergeCell ref="A26:C26"/>
    <mergeCell ref="A27:C27"/>
    <mergeCell ref="A28:C28"/>
    <mergeCell ref="A29:C29"/>
    <mergeCell ref="A32:C32"/>
    <mergeCell ref="G29:G30"/>
    <mergeCell ref="G31:G32"/>
    <mergeCell ref="F29:F30"/>
    <mergeCell ref="D29:D30"/>
    <mergeCell ref="E29:E30"/>
    <mergeCell ref="D31:D32"/>
    <mergeCell ref="E31:E32"/>
    <mergeCell ref="F31:F32"/>
    <mergeCell ref="A1:G1"/>
    <mergeCell ref="A2:G2"/>
    <mergeCell ref="A15:C15"/>
    <mergeCell ref="A11:C11"/>
    <mergeCell ref="A13:C13"/>
    <mergeCell ref="A20:C20"/>
    <mergeCell ref="D7:E7"/>
    <mergeCell ref="F7:G7"/>
    <mergeCell ref="A7:C9"/>
    <mergeCell ref="D23:E23"/>
    <mergeCell ref="F23:G23"/>
    <mergeCell ref="A23:C25"/>
    <mergeCell ref="K29:K30"/>
    <mergeCell ref="L29:L30"/>
    <mergeCell ref="K31:K32"/>
    <mergeCell ref="L31:L32"/>
    <mergeCell ref="K23:K24"/>
    <mergeCell ref="L23:L24"/>
    <mergeCell ref="K25:K26"/>
    <mergeCell ref="L25:L26"/>
    <mergeCell ref="K27:K28"/>
    <mergeCell ref="L27:L28"/>
  </mergeCells>
  <pageMargins left="0.39" right="0.11811023622047245" top="0.74803149606299213" bottom="0.35433070866141736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8"/>
  <sheetViews>
    <sheetView topLeftCell="A94" zoomScale="110" zoomScaleNormal="110" workbookViewId="0">
      <selection activeCell="H92" sqref="H92"/>
    </sheetView>
  </sheetViews>
  <sheetFormatPr defaultRowHeight="21.95" customHeight="1"/>
  <cols>
    <col min="1" max="1" width="4.75" customWidth="1"/>
    <col min="4" max="4" width="12.75" customWidth="1"/>
    <col min="5" max="5" width="13.625" customWidth="1"/>
    <col min="6" max="6" width="14.625" customWidth="1"/>
    <col min="7" max="7" width="14.125" customWidth="1"/>
    <col min="8" max="8" width="14" customWidth="1"/>
    <col min="10" max="10" width="9" style="78"/>
    <col min="11" max="11" width="13.125" style="78" bestFit="1" customWidth="1"/>
  </cols>
  <sheetData>
    <row r="1" spans="1:10" ht="21.95" customHeight="1">
      <c r="A1" s="3"/>
      <c r="B1" s="16" t="s">
        <v>123</v>
      </c>
      <c r="C1" s="5"/>
      <c r="D1" s="3"/>
      <c r="E1" s="3"/>
      <c r="F1" s="3"/>
      <c r="G1" s="3"/>
      <c r="H1" s="3"/>
      <c r="I1" s="1"/>
      <c r="J1" s="148"/>
    </row>
    <row r="2" spans="1:10" ht="21.95" customHeight="1">
      <c r="A2" s="5" t="s">
        <v>1068</v>
      </c>
      <c r="B2" s="5"/>
      <c r="C2" s="5"/>
      <c r="D2" s="3"/>
      <c r="E2" s="3"/>
      <c r="F2" s="3"/>
      <c r="G2" s="3"/>
      <c r="H2" s="3"/>
      <c r="I2" s="1"/>
      <c r="J2" s="148"/>
    </row>
    <row r="3" spans="1:10" ht="21.95" customHeight="1">
      <c r="A3" s="5" t="s">
        <v>1069</v>
      </c>
      <c r="B3" s="5"/>
      <c r="C3" s="5"/>
      <c r="D3" s="3"/>
      <c r="E3" s="3"/>
      <c r="F3" s="3"/>
      <c r="G3" s="3"/>
      <c r="H3" s="3"/>
      <c r="I3" s="1"/>
      <c r="J3" s="148"/>
    </row>
    <row r="4" spans="1:10" ht="21.95" customHeight="1">
      <c r="A4" s="5" t="s">
        <v>94</v>
      </c>
      <c r="B4" s="5"/>
      <c r="C4" s="5"/>
      <c r="D4" s="3"/>
      <c r="E4" s="3"/>
      <c r="F4" s="3"/>
      <c r="G4" s="3"/>
      <c r="H4" s="3"/>
      <c r="I4" s="1"/>
      <c r="J4" s="148"/>
    </row>
    <row r="5" spans="1:10" ht="21.95" customHeight="1">
      <c r="A5" s="3"/>
      <c r="B5" s="24" t="s">
        <v>141</v>
      </c>
      <c r="C5" s="3"/>
      <c r="D5" s="3"/>
      <c r="E5" s="3"/>
      <c r="F5" s="3"/>
      <c r="G5" s="3"/>
      <c r="H5" s="3"/>
      <c r="I5" s="1"/>
      <c r="J5" s="148"/>
    </row>
    <row r="6" spans="1:10" ht="21.95" customHeight="1">
      <c r="A6" s="17"/>
      <c r="B6" s="18"/>
      <c r="C6" s="18"/>
      <c r="D6" s="18"/>
      <c r="E6" s="19" t="s">
        <v>87</v>
      </c>
      <c r="F6" s="19" t="s">
        <v>89</v>
      </c>
      <c r="G6" s="19" t="s">
        <v>88</v>
      </c>
      <c r="H6" s="32" t="s">
        <v>89</v>
      </c>
      <c r="I6" s="1"/>
      <c r="J6" s="148"/>
    </row>
    <row r="7" spans="1:10" ht="21.95" customHeight="1">
      <c r="A7" s="413" t="s">
        <v>90</v>
      </c>
      <c r="B7" s="414"/>
      <c r="C7" s="414"/>
      <c r="D7" s="414"/>
      <c r="E7" s="20" t="s">
        <v>91</v>
      </c>
      <c r="F7" s="20" t="s">
        <v>91</v>
      </c>
      <c r="G7" s="20" t="s">
        <v>92</v>
      </c>
      <c r="H7" s="33" t="s">
        <v>93</v>
      </c>
      <c r="I7" s="1"/>
      <c r="J7" s="148"/>
    </row>
    <row r="8" spans="1:10" ht="21.95" customHeight="1">
      <c r="A8" s="21"/>
      <c r="B8" s="22"/>
      <c r="C8" s="22"/>
      <c r="D8" s="22"/>
      <c r="E8" s="23" t="s">
        <v>144</v>
      </c>
      <c r="F8" s="23" t="s">
        <v>144</v>
      </c>
      <c r="G8" s="23" t="s">
        <v>94</v>
      </c>
      <c r="H8" s="34"/>
      <c r="I8" s="1"/>
      <c r="J8" s="148"/>
    </row>
    <row r="9" spans="1:10" ht="21.95" customHeight="1">
      <c r="A9" s="274" t="s">
        <v>134</v>
      </c>
      <c r="B9" s="275"/>
      <c r="C9" s="275"/>
      <c r="D9" s="35"/>
      <c r="E9" s="362" t="s">
        <v>151</v>
      </c>
      <c r="F9" s="362" t="s">
        <v>157</v>
      </c>
      <c r="G9" s="362" t="s">
        <v>163</v>
      </c>
      <c r="H9" s="364" t="s">
        <v>169</v>
      </c>
      <c r="I9" s="1"/>
      <c r="J9" s="412"/>
    </row>
    <row r="10" spans="1:10" ht="21.95" customHeight="1">
      <c r="A10" s="276"/>
      <c r="B10" s="277"/>
      <c r="C10" s="277"/>
      <c r="D10" s="36"/>
      <c r="E10" s="363"/>
      <c r="F10" s="363"/>
      <c r="G10" s="363"/>
      <c r="H10" s="365"/>
      <c r="I10" s="1"/>
      <c r="J10" s="412"/>
    </row>
    <row r="11" spans="1:10" ht="21.95" customHeight="1">
      <c r="A11" s="274" t="s">
        <v>135</v>
      </c>
      <c r="B11" s="275"/>
      <c r="C11" s="275"/>
      <c r="D11" s="35"/>
      <c r="E11" s="362" t="s">
        <v>155</v>
      </c>
      <c r="F11" s="362" t="s">
        <v>158</v>
      </c>
      <c r="G11" s="362" t="s">
        <v>164</v>
      </c>
      <c r="H11" s="364" t="s">
        <v>164</v>
      </c>
      <c r="I11" s="1"/>
      <c r="J11" s="412"/>
    </row>
    <row r="12" spans="1:10" ht="21.95" customHeight="1">
      <c r="A12" s="278"/>
      <c r="B12" s="250"/>
      <c r="C12" s="250"/>
      <c r="D12" s="36"/>
      <c r="E12" s="363"/>
      <c r="F12" s="363"/>
      <c r="G12" s="363"/>
      <c r="H12" s="365"/>
      <c r="I12" s="1"/>
      <c r="J12" s="412"/>
    </row>
    <row r="13" spans="1:10" ht="21.95" customHeight="1">
      <c r="A13" s="274" t="s">
        <v>142</v>
      </c>
      <c r="B13" s="275"/>
      <c r="C13" s="275"/>
      <c r="D13" s="35"/>
      <c r="E13" s="362" t="s">
        <v>154</v>
      </c>
      <c r="F13" s="362" t="s">
        <v>159</v>
      </c>
      <c r="G13" s="362" t="s">
        <v>165</v>
      </c>
      <c r="H13" s="364" t="s">
        <v>170</v>
      </c>
      <c r="I13" s="1"/>
      <c r="J13" s="412"/>
    </row>
    <row r="14" spans="1:10" ht="21.95" customHeight="1">
      <c r="A14" s="276" t="s">
        <v>143</v>
      </c>
      <c r="B14" s="277"/>
      <c r="C14" s="277"/>
      <c r="D14" s="36"/>
      <c r="E14" s="363"/>
      <c r="F14" s="363"/>
      <c r="G14" s="363"/>
      <c r="H14" s="365"/>
      <c r="I14" s="1"/>
      <c r="J14" s="412"/>
    </row>
    <row r="15" spans="1:10" ht="21.95" customHeight="1">
      <c r="A15" s="274" t="s">
        <v>136</v>
      </c>
      <c r="B15" s="275"/>
      <c r="C15" s="275"/>
      <c r="D15" s="35"/>
      <c r="E15" s="362" t="s">
        <v>152</v>
      </c>
      <c r="F15" s="362" t="s">
        <v>160</v>
      </c>
      <c r="G15" s="362" t="s">
        <v>166</v>
      </c>
      <c r="H15" s="364" t="s">
        <v>171</v>
      </c>
      <c r="I15" s="1"/>
      <c r="J15" s="412"/>
    </row>
    <row r="16" spans="1:10" ht="21.95" customHeight="1">
      <c r="A16" s="278"/>
      <c r="B16" s="250"/>
      <c r="C16" s="250"/>
      <c r="D16" s="36"/>
      <c r="E16" s="363"/>
      <c r="F16" s="363"/>
      <c r="G16" s="363"/>
      <c r="H16" s="365"/>
      <c r="I16" s="1"/>
      <c r="J16" s="412"/>
    </row>
    <row r="17" spans="1:11" ht="21.95" customHeight="1">
      <c r="A17" s="274" t="s">
        <v>137</v>
      </c>
      <c r="B17" s="275"/>
      <c r="C17" s="275"/>
      <c r="D17" s="35"/>
      <c r="E17" s="362" t="s">
        <v>153</v>
      </c>
      <c r="F17" s="362" t="s">
        <v>161</v>
      </c>
      <c r="G17" s="362" t="s">
        <v>167</v>
      </c>
      <c r="H17" s="364" t="s">
        <v>172</v>
      </c>
      <c r="I17" s="1"/>
      <c r="J17" s="412"/>
    </row>
    <row r="18" spans="1:11" ht="21.95" customHeight="1">
      <c r="A18" s="276"/>
      <c r="B18" s="277"/>
      <c r="C18" s="277"/>
      <c r="D18" s="16"/>
      <c r="E18" s="363"/>
      <c r="F18" s="363"/>
      <c r="G18" s="363"/>
      <c r="H18" s="365"/>
      <c r="I18" s="1"/>
      <c r="J18" s="412"/>
    </row>
    <row r="19" spans="1:11" ht="21.95" customHeight="1">
      <c r="A19" s="415" t="s">
        <v>26</v>
      </c>
      <c r="B19" s="416"/>
      <c r="C19" s="416"/>
      <c r="D19" s="417"/>
      <c r="E19" s="219" t="s">
        <v>156</v>
      </c>
      <c r="F19" s="219" t="s">
        <v>162</v>
      </c>
      <c r="G19" s="219" t="s">
        <v>168</v>
      </c>
      <c r="H19" s="74">
        <v>8965219.3399999999</v>
      </c>
      <c r="I19" s="1"/>
      <c r="J19" s="148"/>
    </row>
    <row r="20" spans="1:11" ht="28.5" customHeight="1">
      <c r="A20" s="3"/>
      <c r="B20" s="24" t="s">
        <v>133</v>
      </c>
      <c r="C20" s="3"/>
      <c r="D20" s="3"/>
      <c r="E20" s="3"/>
      <c r="F20" s="3"/>
      <c r="G20" s="3"/>
      <c r="H20" s="3"/>
      <c r="I20" s="1"/>
      <c r="J20" s="148"/>
    </row>
    <row r="21" spans="1:11" ht="21.95" customHeight="1">
      <c r="A21" s="181"/>
      <c r="B21" s="35"/>
      <c r="C21" s="35"/>
      <c r="D21" s="35"/>
      <c r="E21" s="279" t="s">
        <v>87</v>
      </c>
      <c r="F21" s="279" t="s">
        <v>89</v>
      </c>
      <c r="G21" s="279" t="s">
        <v>88</v>
      </c>
      <c r="H21" s="9" t="s">
        <v>89</v>
      </c>
      <c r="I21" s="1"/>
      <c r="J21" s="148"/>
    </row>
    <row r="22" spans="1:11" ht="21.95" customHeight="1">
      <c r="A22" s="413" t="s">
        <v>90</v>
      </c>
      <c r="B22" s="414"/>
      <c r="C22" s="414"/>
      <c r="D22" s="414"/>
      <c r="E22" s="280" t="s">
        <v>91</v>
      </c>
      <c r="F22" s="280" t="s">
        <v>91</v>
      </c>
      <c r="G22" s="280" t="s">
        <v>92</v>
      </c>
      <c r="H22" s="281" t="s">
        <v>93</v>
      </c>
      <c r="I22" s="1"/>
      <c r="J22" s="148"/>
    </row>
    <row r="23" spans="1:11" ht="21.95" customHeight="1">
      <c r="A23" s="182"/>
      <c r="B23" s="16"/>
      <c r="C23" s="16"/>
      <c r="D23" s="16"/>
      <c r="E23" s="282" t="s">
        <v>145</v>
      </c>
      <c r="F23" s="282" t="s">
        <v>145</v>
      </c>
      <c r="G23" s="282" t="s">
        <v>94</v>
      </c>
      <c r="H23" s="283"/>
      <c r="I23" s="1"/>
      <c r="J23" s="148"/>
    </row>
    <row r="24" spans="1:11" ht="21.95" customHeight="1">
      <c r="A24" s="284" t="s">
        <v>134</v>
      </c>
      <c r="B24" s="275"/>
      <c r="C24" s="275"/>
      <c r="D24" s="285"/>
      <c r="E24" s="418" t="s">
        <v>173</v>
      </c>
      <c r="F24" s="362" t="s">
        <v>178</v>
      </c>
      <c r="G24" s="362" t="s">
        <v>183</v>
      </c>
      <c r="H24" s="364" t="s">
        <v>187</v>
      </c>
      <c r="I24" s="1"/>
      <c r="J24" s="148"/>
    </row>
    <row r="25" spans="1:11" ht="21.95" customHeight="1">
      <c r="A25" s="286"/>
      <c r="B25" s="287"/>
      <c r="C25" s="287"/>
      <c r="D25" s="288"/>
      <c r="E25" s="419"/>
      <c r="F25" s="363"/>
      <c r="G25" s="363"/>
      <c r="H25" s="365"/>
      <c r="I25" s="1"/>
      <c r="J25" s="148"/>
      <c r="K25" s="206"/>
    </row>
    <row r="26" spans="1:11" ht="21.95" customHeight="1">
      <c r="A26" s="284" t="s">
        <v>135</v>
      </c>
      <c r="B26" s="275"/>
      <c r="C26" s="275"/>
      <c r="D26" s="285"/>
      <c r="E26" s="418" t="s">
        <v>174</v>
      </c>
      <c r="F26" s="362" t="s">
        <v>179</v>
      </c>
      <c r="G26" s="362" t="s">
        <v>184</v>
      </c>
      <c r="H26" s="364" t="s">
        <v>188</v>
      </c>
      <c r="I26" s="1"/>
      <c r="J26" s="148"/>
    </row>
    <row r="27" spans="1:11" ht="21.95" customHeight="1">
      <c r="A27" s="286"/>
      <c r="B27" s="287"/>
      <c r="C27" s="287"/>
      <c r="D27" s="288"/>
      <c r="E27" s="419"/>
      <c r="F27" s="363"/>
      <c r="G27" s="363"/>
      <c r="H27" s="365"/>
      <c r="I27" s="1"/>
      <c r="J27" s="148"/>
    </row>
    <row r="28" spans="1:11" ht="21.95" customHeight="1">
      <c r="A28" s="284" t="s">
        <v>138</v>
      </c>
      <c r="B28" s="275"/>
      <c r="C28" s="275"/>
      <c r="D28" s="285"/>
      <c r="E28" s="418" t="s">
        <v>175</v>
      </c>
      <c r="F28" s="362" t="s">
        <v>180</v>
      </c>
      <c r="G28" s="362" t="s">
        <v>163</v>
      </c>
      <c r="H28" s="364" t="s">
        <v>189</v>
      </c>
      <c r="I28" s="1"/>
      <c r="J28" s="148"/>
    </row>
    <row r="29" spans="1:11" ht="21.95" customHeight="1">
      <c r="A29" s="286" t="s">
        <v>139</v>
      </c>
      <c r="B29" s="287"/>
      <c r="C29" s="287"/>
      <c r="D29" s="288"/>
      <c r="E29" s="419"/>
      <c r="F29" s="363"/>
      <c r="G29" s="363"/>
      <c r="H29" s="365"/>
      <c r="I29" s="1"/>
      <c r="J29" s="148"/>
    </row>
    <row r="30" spans="1:11" ht="21.95" customHeight="1">
      <c r="A30" s="284" t="s">
        <v>136</v>
      </c>
      <c r="B30" s="275"/>
      <c r="C30" s="275"/>
      <c r="D30" s="285"/>
      <c r="E30" s="418" t="s">
        <v>176</v>
      </c>
      <c r="F30" s="362" t="s">
        <v>181</v>
      </c>
      <c r="G30" s="362" t="s">
        <v>185</v>
      </c>
      <c r="H30" s="364" t="s">
        <v>190</v>
      </c>
      <c r="I30" s="1"/>
      <c r="J30" s="148"/>
      <c r="K30" s="207"/>
    </row>
    <row r="31" spans="1:11" ht="21.95" customHeight="1">
      <c r="A31" s="289"/>
      <c r="B31" s="253"/>
      <c r="C31" s="253"/>
      <c r="D31" s="288"/>
      <c r="E31" s="419"/>
      <c r="F31" s="363"/>
      <c r="G31" s="363"/>
      <c r="H31" s="365"/>
      <c r="I31" s="1"/>
      <c r="J31" s="148"/>
    </row>
    <row r="32" spans="1:11" ht="21.95" customHeight="1">
      <c r="A32" s="284" t="s">
        <v>137</v>
      </c>
      <c r="B32" s="275"/>
      <c r="C32" s="275"/>
      <c r="D32" s="285"/>
      <c r="E32" s="418" t="s">
        <v>177</v>
      </c>
      <c r="F32" s="362" t="s">
        <v>182</v>
      </c>
      <c r="G32" s="362" t="s">
        <v>186</v>
      </c>
      <c r="H32" s="364" t="s">
        <v>191</v>
      </c>
      <c r="I32" s="1"/>
      <c r="J32" s="148"/>
    </row>
    <row r="33" spans="1:10" ht="21.95" customHeight="1">
      <c r="A33" s="426"/>
      <c r="B33" s="427"/>
      <c r="C33" s="427"/>
      <c r="D33" s="288"/>
      <c r="E33" s="419"/>
      <c r="F33" s="363"/>
      <c r="G33" s="363"/>
      <c r="H33" s="365"/>
      <c r="I33" s="1"/>
      <c r="J33" s="148"/>
    </row>
    <row r="34" spans="1:10" ht="21.95" customHeight="1">
      <c r="A34" s="420" t="s">
        <v>26</v>
      </c>
      <c r="B34" s="420"/>
      <c r="C34" s="420"/>
      <c r="D34" s="420"/>
      <c r="E34" s="219" t="s">
        <v>192</v>
      </c>
      <c r="F34" s="219" t="s">
        <v>193</v>
      </c>
      <c r="G34" s="219" t="s">
        <v>194</v>
      </c>
      <c r="H34" s="233" t="s">
        <v>195</v>
      </c>
      <c r="I34" s="1"/>
      <c r="J34" s="148"/>
    </row>
    <row r="35" spans="1:10" ht="21.95" customHeight="1">
      <c r="A35" s="3"/>
      <c r="B35" s="3"/>
      <c r="C35" s="3"/>
      <c r="D35" s="3"/>
      <c r="E35" s="3"/>
      <c r="F35" s="3"/>
      <c r="G35" s="3"/>
      <c r="H35" s="3"/>
      <c r="I35" s="1"/>
      <c r="J35" s="148"/>
    </row>
    <row r="36" spans="1:10" ht="21.95" customHeight="1">
      <c r="A36" s="3"/>
      <c r="B36" s="24" t="s">
        <v>140</v>
      </c>
      <c r="C36" s="3"/>
      <c r="D36" s="3"/>
      <c r="E36" s="3"/>
      <c r="F36" s="3"/>
      <c r="G36" s="3"/>
      <c r="H36" s="3"/>
      <c r="I36" s="1"/>
      <c r="J36" s="148"/>
    </row>
    <row r="37" spans="1:10" ht="21.95" customHeight="1">
      <c r="A37" s="181"/>
      <c r="B37" s="35"/>
      <c r="C37" s="35"/>
      <c r="D37" s="35"/>
      <c r="E37" s="279" t="s">
        <v>87</v>
      </c>
      <c r="F37" s="279" t="s">
        <v>89</v>
      </c>
      <c r="G37" s="279" t="s">
        <v>88</v>
      </c>
      <c r="H37" s="9" t="s">
        <v>89</v>
      </c>
      <c r="I37" s="1"/>
      <c r="J37" s="148"/>
    </row>
    <row r="38" spans="1:10" ht="21.95" customHeight="1">
      <c r="A38" s="413" t="s">
        <v>90</v>
      </c>
      <c r="B38" s="414"/>
      <c r="C38" s="414"/>
      <c r="D38" s="414"/>
      <c r="E38" s="280" t="s">
        <v>91</v>
      </c>
      <c r="F38" s="280" t="s">
        <v>91</v>
      </c>
      <c r="G38" s="280" t="s">
        <v>92</v>
      </c>
      <c r="H38" s="281" t="s">
        <v>93</v>
      </c>
      <c r="I38" s="1"/>
      <c r="J38" s="148"/>
    </row>
    <row r="39" spans="1:10" ht="21.95" customHeight="1">
      <c r="A39" s="178"/>
      <c r="B39" s="36"/>
      <c r="C39" s="36"/>
      <c r="D39" s="36"/>
      <c r="E39" s="282" t="s">
        <v>124</v>
      </c>
      <c r="F39" s="282" t="s">
        <v>124</v>
      </c>
      <c r="G39" s="282" t="s">
        <v>94</v>
      </c>
      <c r="H39" s="283"/>
      <c r="I39" s="1"/>
      <c r="J39" s="148"/>
    </row>
    <row r="40" spans="1:10" ht="21.95" customHeight="1">
      <c r="A40" s="274" t="s">
        <v>606</v>
      </c>
      <c r="B40" s="275"/>
      <c r="C40" s="275"/>
      <c r="D40" s="35"/>
      <c r="E40" s="362" t="s">
        <v>196</v>
      </c>
      <c r="F40" s="362" t="s">
        <v>202</v>
      </c>
      <c r="G40" s="362" t="s">
        <v>738</v>
      </c>
      <c r="H40" s="364" t="s">
        <v>740</v>
      </c>
      <c r="I40" s="1"/>
      <c r="J40" s="148"/>
    </row>
    <row r="41" spans="1:10" ht="21.95" customHeight="1">
      <c r="A41" s="276"/>
      <c r="B41" s="277"/>
      <c r="C41" s="277"/>
      <c r="D41" s="36"/>
      <c r="E41" s="363"/>
      <c r="F41" s="363"/>
      <c r="G41" s="363"/>
      <c r="H41" s="365"/>
      <c r="I41" s="1"/>
      <c r="J41" s="148"/>
    </row>
    <row r="42" spans="1:10" ht="21.95" customHeight="1">
      <c r="A42" s="274" t="s">
        <v>607</v>
      </c>
      <c r="B42" s="275"/>
      <c r="C42" s="275"/>
      <c r="D42" s="35"/>
      <c r="E42" s="362" t="s">
        <v>197</v>
      </c>
      <c r="F42" s="362" t="s">
        <v>203</v>
      </c>
      <c r="G42" s="362" t="s">
        <v>163</v>
      </c>
      <c r="H42" s="364" t="s">
        <v>741</v>
      </c>
      <c r="I42" s="1"/>
      <c r="J42" s="148"/>
    </row>
    <row r="43" spans="1:10" ht="21.95" customHeight="1">
      <c r="A43" s="278"/>
      <c r="B43" s="250"/>
      <c r="C43" s="250"/>
      <c r="D43" s="36"/>
      <c r="E43" s="363"/>
      <c r="F43" s="363"/>
      <c r="G43" s="363"/>
      <c r="H43" s="365"/>
      <c r="I43" s="1"/>
      <c r="J43" s="148"/>
    </row>
    <row r="44" spans="1:10" ht="21.95" customHeight="1">
      <c r="A44" s="274" t="s">
        <v>608</v>
      </c>
      <c r="B44" s="275"/>
      <c r="C44" s="275"/>
      <c r="D44" s="35"/>
      <c r="E44" s="362" t="s">
        <v>198</v>
      </c>
      <c r="F44" s="362" t="s">
        <v>204</v>
      </c>
      <c r="G44" s="362" t="s">
        <v>174</v>
      </c>
      <c r="H44" s="364" t="s">
        <v>742</v>
      </c>
      <c r="I44" s="1"/>
      <c r="J44" s="148"/>
    </row>
    <row r="45" spans="1:10" ht="21.95" customHeight="1">
      <c r="A45" s="426"/>
      <c r="B45" s="427"/>
      <c r="C45" s="427"/>
      <c r="D45" s="36"/>
      <c r="E45" s="363"/>
      <c r="F45" s="363"/>
      <c r="G45" s="363"/>
      <c r="H45" s="365"/>
      <c r="I45" s="1"/>
      <c r="J45" s="148"/>
    </row>
    <row r="46" spans="1:10" ht="21.95" customHeight="1">
      <c r="A46" s="274" t="s">
        <v>611</v>
      </c>
      <c r="B46" s="275"/>
      <c r="C46" s="275"/>
      <c r="D46" s="35"/>
      <c r="E46" s="362" t="s">
        <v>199</v>
      </c>
      <c r="F46" s="362" t="s">
        <v>205</v>
      </c>
      <c r="G46" s="362" t="s">
        <v>739</v>
      </c>
      <c r="H46" s="364" t="s">
        <v>743</v>
      </c>
      <c r="I46" s="1"/>
      <c r="J46" s="148"/>
    </row>
    <row r="47" spans="1:10" ht="21.95" customHeight="1">
      <c r="A47" s="290" t="s">
        <v>150</v>
      </c>
      <c r="B47" s="291"/>
      <c r="C47" s="291"/>
      <c r="D47" s="36"/>
      <c r="E47" s="363"/>
      <c r="F47" s="363"/>
      <c r="G47" s="363"/>
      <c r="H47" s="365"/>
      <c r="I47" s="1"/>
      <c r="J47" s="148"/>
    </row>
    <row r="48" spans="1:10" ht="21.95" customHeight="1">
      <c r="A48" s="274" t="s">
        <v>147</v>
      </c>
      <c r="B48" s="275"/>
      <c r="C48" s="275"/>
      <c r="D48" s="35"/>
      <c r="E48" s="362" t="s">
        <v>200</v>
      </c>
      <c r="F48" s="362" t="s">
        <v>206</v>
      </c>
      <c r="G48" s="362" t="s">
        <v>199</v>
      </c>
      <c r="H48" s="364" t="s">
        <v>744</v>
      </c>
      <c r="I48" s="1"/>
      <c r="J48" s="148"/>
    </row>
    <row r="49" spans="1:10" ht="21.95" customHeight="1">
      <c r="A49" s="426" t="s">
        <v>146</v>
      </c>
      <c r="B49" s="427"/>
      <c r="C49" s="427"/>
      <c r="D49" s="16"/>
      <c r="E49" s="363"/>
      <c r="F49" s="363"/>
      <c r="G49" s="363"/>
      <c r="H49" s="365"/>
      <c r="I49" s="1"/>
      <c r="J49" s="148"/>
    </row>
    <row r="50" spans="1:10" ht="21.95" customHeight="1">
      <c r="A50" s="425" t="s">
        <v>26</v>
      </c>
      <c r="B50" s="425"/>
      <c r="C50" s="425"/>
      <c r="D50" s="425"/>
      <c r="E50" s="219" t="s">
        <v>201</v>
      </c>
      <c r="F50" s="219" t="s">
        <v>207</v>
      </c>
      <c r="G50" s="219" t="s">
        <v>746</v>
      </c>
      <c r="H50" s="233" t="s">
        <v>745</v>
      </c>
      <c r="I50" s="1"/>
      <c r="J50" s="148"/>
    </row>
    <row r="51" spans="1:10" ht="21.95" customHeight="1">
      <c r="A51" s="3"/>
      <c r="B51" s="3"/>
      <c r="C51" s="3"/>
      <c r="D51" s="3"/>
      <c r="E51" s="3"/>
      <c r="F51" s="3"/>
      <c r="G51" s="3"/>
      <c r="H51" s="3"/>
      <c r="I51" s="1"/>
      <c r="J51" s="148"/>
    </row>
    <row r="52" spans="1:10" ht="21.95" customHeight="1">
      <c r="A52" s="3"/>
      <c r="B52" s="24" t="s">
        <v>148</v>
      </c>
      <c r="C52" s="3"/>
      <c r="D52" s="3"/>
      <c r="E52" s="3"/>
      <c r="F52" s="3"/>
      <c r="G52" s="3"/>
      <c r="H52" s="3"/>
      <c r="I52" s="1"/>
      <c r="J52" s="148"/>
    </row>
    <row r="53" spans="1:10" ht="21.95" customHeight="1">
      <c r="A53" s="181"/>
      <c r="B53" s="35"/>
      <c r="C53" s="35"/>
      <c r="D53" s="35"/>
      <c r="E53" s="279" t="s">
        <v>87</v>
      </c>
      <c r="F53" s="279" t="s">
        <v>89</v>
      </c>
      <c r="G53" s="279" t="s">
        <v>88</v>
      </c>
      <c r="H53" s="9" t="s">
        <v>89</v>
      </c>
      <c r="I53" s="1"/>
      <c r="J53" s="148"/>
    </row>
    <row r="54" spans="1:10" ht="21.95" customHeight="1">
      <c r="A54" s="413" t="s">
        <v>90</v>
      </c>
      <c r="B54" s="414"/>
      <c r="C54" s="414"/>
      <c r="D54" s="414"/>
      <c r="E54" s="280" t="s">
        <v>91</v>
      </c>
      <c r="F54" s="280" t="s">
        <v>91</v>
      </c>
      <c r="G54" s="280" t="s">
        <v>92</v>
      </c>
      <c r="H54" s="281" t="s">
        <v>93</v>
      </c>
      <c r="I54" s="1"/>
      <c r="J54" s="148"/>
    </row>
    <row r="55" spans="1:10" ht="21.95" customHeight="1">
      <c r="A55" s="178"/>
      <c r="B55" s="36"/>
      <c r="C55" s="36"/>
      <c r="D55" s="36"/>
      <c r="E55" s="282" t="s">
        <v>149</v>
      </c>
      <c r="F55" s="282" t="s">
        <v>149</v>
      </c>
      <c r="G55" s="282" t="s">
        <v>94</v>
      </c>
      <c r="H55" s="283"/>
      <c r="I55" s="1"/>
      <c r="J55" s="148"/>
    </row>
    <row r="56" spans="1:10" ht="21.95" customHeight="1">
      <c r="A56" s="274" t="s">
        <v>606</v>
      </c>
      <c r="B56" s="275"/>
      <c r="C56" s="218"/>
      <c r="D56" s="4"/>
      <c r="E56" s="362" t="s">
        <v>519</v>
      </c>
      <c r="F56" s="428">
        <v>4633000</v>
      </c>
      <c r="G56" s="421" t="s">
        <v>737</v>
      </c>
      <c r="H56" s="423" t="s">
        <v>737</v>
      </c>
      <c r="I56" s="1"/>
      <c r="J56" s="148"/>
    </row>
    <row r="57" spans="1:10" ht="21.95" customHeight="1">
      <c r="A57" s="276"/>
      <c r="B57" s="277"/>
      <c r="C57" s="221"/>
      <c r="D57" s="6"/>
      <c r="E57" s="363"/>
      <c r="F57" s="429"/>
      <c r="G57" s="422"/>
      <c r="H57" s="424"/>
      <c r="I57" s="1"/>
      <c r="J57" s="148"/>
    </row>
    <row r="58" spans="1:10" ht="21.95" customHeight="1">
      <c r="A58" s="274" t="s">
        <v>607</v>
      </c>
      <c r="B58" s="275"/>
      <c r="C58" s="218"/>
      <c r="D58" s="4"/>
      <c r="E58" s="362" t="s">
        <v>520</v>
      </c>
      <c r="F58" s="428">
        <v>98815000</v>
      </c>
      <c r="G58" s="421" t="s">
        <v>737</v>
      </c>
      <c r="H58" s="423" t="s">
        <v>737</v>
      </c>
      <c r="I58" s="1"/>
      <c r="J58" s="148"/>
    </row>
    <row r="59" spans="1:10" ht="21.95" customHeight="1">
      <c r="A59" s="278"/>
      <c r="B59" s="250"/>
      <c r="C59" s="222"/>
      <c r="D59" s="6"/>
      <c r="E59" s="363"/>
      <c r="F59" s="429"/>
      <c r="G59" s="422"/>
      <c r="H59" s="424"/>
      <c r="I59" s="1"/>
      <c r="J59" s="148"/>
    </row>
    <row r="60" spans="1:10" ht="21.95" customHeight="1">
      <c r="A60" s="274" t="s">
        <v>608</v>
      </c>
      <c r="B60" s="275"/>
      <c r="C60" s="275"/>
      <c r="D60" s="4"/>
      <c r="E60" s="362" t="s">
        <v>183</v>
      </c>
      <c r="F60" s="428">
        <v>12920000</v>
      </c>
      <c r="G60" s="421" t="s">
        <v>737</v>
      </c>
      <c r="H60" s="423" t="s">
        <v>737</v>
      </c>
      <c r="I60" s="1"/>
      <c r="J60" s="148"/>
    </row>
    <row r="61" spans="1:10" ht="21.95" customHeight="1">
      <c r="A61" s="426"/>
      <c r="B61" s="427"/>
      <c r="C61" s="427"/>
      <c r="D61" s="6"/>
      <c r="E61" s="363"/>
      <c r="F61" s="429"/>
      <c r="G61" s="422"/>
      <c r="H61" s="424"/>
      <c r="I61" s="1"/>
      <c r="J61" s="148"/>
    </row>
    <row r="62" spans="1:10" ht="21.95" customHeight="1">
      <c r="A62" s="274" t="s">
        <v>611</v>
      </c>
      <c r="B62" s="275"/>
      <c r="C62" s="275"/>
      <c r="D62" s="4"/>
      <c r="E62" s="362" t="s">
        <v>521</v>
      </c>
      <c r="F62" s="428">
        <v>15603088</v>
      </c>
      <c r="G62" s="421" t="s">
        <v>737</v>
      </c>
      <c r="H62" s="423" t="s">
        <v>737</v>
      </c>
      <c r="I62" s="1"/>
      <c r="J62" s="148"/>
    </row>
    <row r="63" spans="1:10" ht="21.95" customHeight="1">
      <c r="A63" s="290" t="s">
        <v>150</v>
      </c>
      <c r="B63" s="291"/>
      <c r="C63" s="291"/>
      <c r="D63" s="6"/>
      <c r="E63" s="363"/>
      <c r="F63" s="429"/>
      <c r="G63" s="422"/>
      <c r="H63" s="424"/>
      <c r="I63" s="1"/>
      <c r="J63" s="148"/>
    </row>
    <row r="64" spans="1:10" ht="21.95" customHeight="1">
      <c r="A64" s="274" t="s">
        <v>147</v>
      </c>
      <c r="B64" s="275"/>
      <c r="C64" s="275"/>
      <c r="D64" s="4"/>
      <c r="E64" s="362" t="s">
        <v>522</v>
      </c>
      <c r="F64" s="430">
        <v>2622000</v>
      </c>
      <c r="G64" s="421" t="s">
        <v>737</v>
      </c>
      <c r="H64" s="423" t="s">
        <v>737</v>
      </c>
      <c r="I64" s="1"/>
      <c r="J64" s="148"/>
    </row>
    <row r="65" spans="1:11" ht="21.95" customHeight="1">
      <c r="A65" s="426" t="s">
        <v>146</v>
      </c>
      <c r="B65" s="427"/>
      <c r="C65" s="427"/>
      <c r="D65" s="5"/>
      <c r="E65" s="363"/>
      <c r="F65" s="429"/>
      <c r="G65" s="422"/>
      <c r="H65" s="424"/>
      <c r="I65" s="1"/>
      <c r="J65" s="148"/>
    </row>
    <row r="66" spans="1:11" ht="21.95" customHeight="1">
      <c r="A66" s="425" t="s">
        <v>26</v>
      </c>
      <c r="B66" s="425"/>
      <c r="C66" s="425"/>
      <c r="D66" s="425"/>
      <c r="E66" s="219" t="s">
        <v>518</v>
      </c>
      <c r="F66" s="72">
        <f>SUM(F64,F62,F60,F58,F56)</f>
        <v>134593088</v>
      </c>
      <c r="G66" s="219"/>
      <c r="H66" s="233"/>
      <c r="I66" s="1"/>
      <c r="J66" s="148"/>
    </row>
    <row r="67" spans="1:11" ht="21.95" customHeight="1">
      <c r="A67" s="3"/>
      <c r="B67" s="3"/>
      <c r="C67" s="3"/>
      <c r="D67" s="3"/>
      <c r="E67" s="3"/>
      <c r="F67" s="247"/>
      <c r="G67" s="3"/>
      <c r="H67" s="3"/>
      <c r="I67" s="1"/>
      <c r="J67" s="148"/>
    </row>
    <row r="68" spans="1:11" s="131" customFormat="1" ht="21.95" customHeight="1">
      <c r="A68" s="3"/>
      <c r="B68" s="3"/>
      <c r="C68" s="3"/>
      <c r="D68" s="3"/>
      <c r="E68" s="3"/>
      <c r="F68" s="247"/>
      <c r="G68" s="3"/>
      <c r="H68" s="3"/>
      <c r="I68" s="133"/>
      <c r="J68" s="148"/>
      <c r="K68" s="78"/>
    </row>
    <row r="69" spans="1:11" s="131" customFormat="1" ht="21.75" customHeight="1">
      <c r="A69" s="3"/>
      <c r="B69" s="3"/>
      <c r="C69" s="3"/>
      <c r="D69" s="3"/>
      <c r="E69" s="3"/>
      <c r="G69" s="3"/>
      <c r="H69" s="3"/>
      <c r="I69" s="133"/>
      <c r="J69" s="148"/>
      <c r="K69" s="78"/>
    </row>
    <row r="70" spans="1:11" ht="21.95" customHeight="1">
      <c r="A70" s="3"/>
      <c r="B70" s="24" t="s">
        <v>1033</v>
      </c>
      <c r="C70" s="3"/>
      <c r="D70" s="3"/>
      <c r="E70" s="3"/>
      <c r="F70" s="3"/>
      <c r="G70" s="3"/>
      <c r="H70" s="3"/>
      <c r="I70" s="1"/>
      <c r="J70" s="148"/>
    </row>
    <row r="71" spans="1:11" ht="21.95" customHeight="1">
      <c r="A71" s="3"/>
      <c r="B71" s="3"/>
      <c r="C71" s="24" t="s">
        <v>747</v>
      </c>
      <c r="D71" s="3"/>
      <c r="E71" s="3"/>
      <c r="F71" s="3"/>
      <c r="G71" s="3"/>
      <c r="H71" s="3"/>
      <c r="I71" s="1"/>
      <c r="J71" s="148"/>
    </row>
    <row r="72" spans="1:11" ht="21.95" customHeight="1">
      <c r="A72" s="3"/>
      <c r="B72" s="3"/>
      <c r="C72" s="3" t="s">
        <v>96</v>
      </c>
      <c r="D72" s="3"/>
      <c r="E72" s="3"/>
      <c r="F72" s="3"/>
      <c r="G72" s="3"/>
      <c r="H72" s="3"/>
      <c r="I72" s="1"/>
      <c r="J72" s="148"/>
    </row>
    <row r="73" spans="1:11" ht="21.95" customHeight="1">
      <c r="A73" s="3"/>
      <c r="B73" s="3"/>
      <c r="C73" s="3" t="s">
        <v>97</v>
      </c>
      <c r="D73" s="3"/>
      <c r="E73" s="3"/>
      <c r="F73" s="3"/>
      <c r="G73" s="3"/>
      <c r="H73" s="3"/>
      <c r="I73" s="1"/>
      <c r="J73" s="148"/>
    </row>
    <row r="74" spans="1:11" ht="21.95" customHeight="1">
      <c r="A74" s="3"/>
      <c r="B74" s="3"/>
      <c r="C74" s="3" t="s">
        <v>98</v>
      </c>
      <c r="D74" s="3"/>
      <c r="E74" s="3"/>
      <c r="F74" s="3"/>
      <c r="G74" s="3"/>
      <c r="H74" s="3"/>
      <c r="I74" s="1"/>
      <c r="J74" s="148"/>
    </row>
    <row r="75" spans="1:11" ht="21.95" customHeight="1">
      <c r="A75" s="3"/>
      <c r="B75" s="3"/>
      <c r="C75" s="24" t="s">
        <v>592</v>
      </c>
      <c r="D75" s="3"/>
      <c r="E75" s="3"/>
      <c r="F75" s="3"/>
      <c r="G75" s="3"/>
      <c r="H75" s="3"/>
      <c r="I75" s="1"/>
      <c r="J75" s="148"/>
    </row>
    <row r="76" spans="1:11" ht="21.95" customHeight="1">
      <c r="A76" s="3"/>
      <c r="B76" s="3"/>
      <c r="C76" s="3" t="s">
        <v>100</v>
      </c>
      <c r="D76" s="3"/>
      <c r="E76" s="3"/>
      <c r="F76" s="3"/>
      <c r="G76" s="3"/>
      <c r="H76" s="3"/>
      <c r="I76" s="1"/>
      <c r="J76" s="148"/>
    </row>
    <row r="77" spans="1:11" ht="21.95" customHeight="1">
      <c r="A77" s="3"/>
      <c r="B77" s="3"/>
      <c r="C77" s="3" t="s">
        <v>101</v>
      </c>
      <c r="D77" s="3"/>
      <c r="E77" s="3"/>
      <c r="F77" s="3"/>
      <c r="G77" s="3"/>
      <c r="H77" s="3"/>
      <c r="I77" s="1"/>
      <c r="J77" s="148"/>
    </row>
    <row r="78" spans="1:11" ht="21.95" customHeight="1">
      <c r="A78" s="3"/>
      <c r="B78" s="3"/>
      <c r="C78" s="3" t="s">
        <v>102</v>
      </c>
      <c r="D78" s="3"/>
      <c r="E78" s="3"/>
      <c r="F78" s="3"/>
      <c r="G78" s="3"/>
      <c r="H78" s="3"/>
      <c r="I78" s="1"/>
      <c r="J78" s="148"/>
    </row>
    <row r="79" spans="1:11" ht="21.95" customHeight="1">
      <c r="A79" s="3"/>
      <c r="B79" s="3"/>
      <c r="C79" s="16" t="s">
        <v>593</v>
      </c>
      <c r="D79" s="3"/>
      <c r="E79" s="3"/>
      <c r="F79" s="3"/>
      <c r="G79" s="3"/>
      <c r="H79" s="3"/>
      <c r="I79" s="1"/>
      <c r="J79" s="148"/>
    </row>
    <row r="80" spans="1:11" ht="21.95" customHeight="1">
      <c r="A80" s="3"/>
      <c r="B80" s="3"/>
      <c r="C80" s="25" t="s">
        <v>104</v>
      </c>
      <c r="D80" s="25"/>
      <c r="E80" s="25"/>
      <c r="F80" s="25"/>
      <c r="G80" s="25"/>
      <c r="H80" s="25"/>
      <c r="I80" s="1"/>
      <c r="J80" s="148"/>
    </row>
    <row r="81" spans="1:10" ht="21.95" customHeight="1">
      <c r="A81" s="3"/>
      <c r="B81" s="3"/>
      <c r="C81" s="25" t="s">
        <v>105</v>
      </c>
      <c r="D81" s="25"/>
      <c r="E81" s="25"/>
      <c r="F81" s="25"/>
      <c r="G81" s="25"/>
      <c r="H81" s="25"/>
      <c r="I81" s="1"/>
      <c r="J81" s="148"/>
    </row>
    <row r="82" spans="1:10" ht="21.95" customHeight="1">
      <c r="A82" s="3"/>
      <c r="B82" s="3"/>
      <c r="C82" s="25" t="s">
        <v>106</v>
      </c>
      <c r="D82" s="25"/>
      <c r="E82" s="25"/>
      <c r="F82" s="25"/>
      <c r="G82" s="25"/>
      <c r="H82" s="25"/>
      <c r="I82" s="1"/>
      <c r="J82" s="148"/>
    </row>
    <row r="83" spans="1:10" ht="21.95" customHeight="1">
      <c r="A83" s="3"/>
      <c r="B83" s="3"/>
      <c r="C83" s="25" t="s">
        <v>107</v>
      </c>
      <c r="D83" s="25"/>
      <c r="E83" s="25"/>
      <c r="F83" s="25"/>
      <c r="G83" s="25"/>
      <c r="H83" s="25"/>
      <c r="I83" s="1"/>
      <c r="J83" s="148"/>
    </row>
    <row r="84" spans="1:10" ht="21.95" customHeight="1">
      <c r="A84" s="3"/>
      <c r="B84" s="3"/>
      <c r="C84" s="3" t="s">
        <v>108</v>
      </c>
      <c r="D84" s="25"/>
      <c r="E84" s="25"/>
      <c r="F84" s="25"/>
      <c r="G84" s="25"/>
      <c r="H84" s="25"/>
      <c r="I84" s="1"/>
      <c r="J84" s="148"/>
    </row>
    <row r="85" spans="1:10" ht="21.95" customHeight="1">
      <c r="A85" s="3"/>
      <c r="B85" s="3"/>
      <c r="C85" s="3" t="s">
        <v>109</v>
      </c>
      <c r="D85" s="3"/>
      <c r="E85" s="3"/>
      <c r="F85" s="3"/>
      <c r="G85" s="3"/>
      <c r="H85" s="3"/>
      <c r="I85" s="1"/>
      <c r="J85" s="148"/>
    </row>
    <row r="86" spans="1:10" ht="21.95" customHeight="1">
      <c r="A86" s="3"/>
      <c r="B86" s="3"/>
      <c r="C86" s="27" t="s">
        <v>748</v>
      </c>
      <c r="D86" s="3"/>
      <c r="E86" s="3"/>
      <c r="F86" s="3"/>
      <c r="G86" s="3"/>
      <c r="H86" s="3"/>
      <c r="I86" s="1"/>
      <c r="J86" s="148"/>
    </row>
    <row r="87" spans="1:10" ht="21.95" customHeight="1">
      <c r="A87" s="3"/>
      <c r="B87" s="3"/>
      <c r="C87" s="3" t="s">
        <v>110</v>
      </c>
      <c r="D87" s="3"/>
      <c r="E87" s="3"/>
      <c r="F87" s="3"/>
      <c r="G87" s="3"/>
      <c r="H87" s="3"/>
      <c r="I87" s="1"/>
      <c r="J87" s="148"/>
    </row>
    <row r="88" spans="1:10" ht="21.95" customHeight="1">
      <c r="A88" s="3"/>
      <c r="B88" s="3"/>
      <c r="C88" s="3" t="s">
        <v>111</v>
      </c>
      <c r="D88" s="3"/>
      <c r="E88" s="3"/>
      <c r="F88" s="3"/>
      <c r="G88" s="3"/>
      <c r="H88" s="3"/>
      <c r="I88" s="1"/>
      <c r="J88" s="148"/>
    </row>
    <row r="89" spans="1:10" ht="21.95" customHeight="1">
      <c r="A89" s="3"/>
      <c r="B89" s="3"/>
      <c r="C89" s="3" t="s">
        <v>112</v>
      </c>
      <c r="D89" s="3"/>
      <c r="E89" s="3"/>
      <c r="F89" s="3"/>
      <c r="G89" s="3"/>
      <c r="H89" s="3"/>
      <c r="I89" s="1"/>
      <c r="J89" s="148"/>
    </row>
    <row r="90" spans="1:10" ht="21.95" customHeight="1">
      <c r="A90" s="3"/>
      <c r="B90" s="3"/>
      <c r="C90" s="3" t="s">
        <v>113</v>
      </c>
      <c r="D90" s="3"/>
      <c r="E90" s="3"/>
      <c r="F90" s="3"/>
      <c r="G90" s="3"/>
      <c r="H90" s="3"/>
      <c r="I90" s="1"/>
      <c r="J90" s="148"/>
    </row>
    <row r="91" spans="1:10" ht="21.95" customHeight="1">
      <c r="A91" s="3"/>
      <c r="B91" s="3"/>
      <c r="C91" s="3" t="s">
        <v>114</v>
      </c>
      <c r="D91" s="3"/>
      <c r="E91" s="3"/>
      <c r="F91" s="3"/>
      <c r="G91" s="3"/>
      <c r="H91" s="3"/>
      <c r="I91" s="1"/>
      <c r="J91" s="148"/>
    </row>
    <row r="92" spans="1:10" ht="21.95" customHeight="1">
      <c r="A92" s="3"/>
      <c r="B92" s="3"/>
      <c r="C92" s="27" t="s">
        <v>1193</v>
      </c>
      <c r="D92" s="3"/>
      <c r="E92" s="3"/>
      <c r="F92" s="3"/>
      <c r="G92" s="3"/>
      <c r="H92" s="3"/>
      <c r="I92" s="1"/>
      <c r="J92" s="148"/>
    </row>
    <row r="93" spans="1:10" ht="21.95" customHeight="1">
      <c r="A93" s="3"/>
      <c r="B93" s="3"/>
      <c r="C93" s="26" t="s">
        <v>115</v>
      </c>
      <c r="D93" s="3"/>
      <c r="E93" s="3"/>
      <c r="F93" s="3"/>
      <c r="G93" s="3"/>
      <c r="H93" s="3"/>
      <c r="I93" s="1"/>
      <c r="J93" s="148"/>
    </row>
    <row r="94" spans="1:10" ht="21.95" customHeight="1">
      <c r="A94" s="28"/>
      <c r="B94" s="3"/>
      <c r="C94" s="3" t="s">
        <v>116</v>
      </c>
      <c r="D94" s="3"/>
      <c r="E94" s="3"/>
      <c r="F94" s="3"/>
      <c r="G94" s="29"/>
      <c r="H94" s="3"/>
      <c r="I94" s="1"/>
      <c r="J94" s="148"/>
    </row>
    <row r="95" spans="1:10" ht="21.95" customHeight="1">
      <c r="A95" s="28"/>
      <c r="B95" s="3"/>
      <c r="C95" s="3" t="s">
        <v>117</v>
      </c>
      <c r="D95" s="3"/>
      <c r="E95" s="3"/>
      <c r="F95" s="3"/>
      <c r="G95" s="29"/>
      <c r="H95" s="3"/>
      <c r="I95" s="1"/>
      <c r="J95" s="148"/>
    </row>
    <row r="96" spans="1:10" ht="21.95" customHeight="1">
      <c r="A96" s="3"/>
      <c r="B96" s="3"/>
      <c r="C96" s="30" t="s">
        <v>118</v>
      </c>
      <c r="D96" s="3"/>
      <c r="E96" s="3"/>
      <c r="F96" s="3"/>
      <c r="G96" s="3"/>
      <c r="H96" s="3"/>
      <c r="I96" s="1"/>
      <c r="J96" s="148"/>
    </row>
    <row r="97" spans="1:10" ht="21.95" customHeight="1">
      <c r="A97" s="3"/>
      <c r="B97" s="3"/>
      <c r="C97" s="31" t="s">
        <v>119</v>
      </c>
      <c r="D97" s="3"/>
      <c r="E97" s="3"/>
      <c r="F97" s="3"/>
      <c r="G97" s="3"/>
      <c r="H97" s="3"/>
      <c r="I97" s="1"/>
      <c r="J97" s="148"/>
    </row>
    <row r="98" spans="1:10" ht="21.95" customHeight="1">
      <c r="A98" s="3"/>
      <c r="B98" s="3"/>
      <c r="C98" s="30" t="s">
        <v>120</v>
      </c>
      <c r="D98" s="3"/>
      <c r="E98" s="3"/>
      <c r="F98" s="3"/>
      <c r="G98" s="3"/>
      <c r="H98" s="3"/>
      <c r="I98" s="1"/>
      <c r="J98" s="148"/>
    </row>
    <row r="99" spans="1:10" ht="21.95" customHeight="1">
      <c r="A99" s="3"/>
      <c r="B99" s="3"/>
      <c r="C99" s="3" t="s">
        <v>121</v>
      </c>
      <c r="D99" s="3"/>
      <c r="E99" s="3"/>
      <c r="F99" s="3"/>
      <c r="G99" s="3"/>
      <c r="H99" s="3"/>
      <c r="I99" s="1"/>
      <c r="J99" s="148"/>
    </row>
    <row r="100" spans="1:10" ht="21.95" customHeight="1">
      <c r="A100" s="3"/>
      <c r="B100" s="3"/>
      <c r="C100" s="31" t="s">
        <v>122</v>
      </c>
      <c r="D100" s="3"/>
      <c r="E100" s="3"/>
      <c r="F100" s="3"/>
      <c r="G100" s="3"/>
      <c r="H100" s="3"/>
      <c r="I100" s="1"/>
      <c r="J100" s="148"/>
    </row>
    <row r="101" spans="1:10" ht="21.95" customHeight="1">
      <c r="A101" s="1"/>
      <c r="B101" s="1"/>
      <c r="C101" s="1"/>
      <c r="D101" s="1"/>
      <c r="E101" s="1"/>
      <c r="F101" s="1"/>
      <c r="G101" s="1"/>
      <c r="H101" s="1"/>
      <c r="I101" s="1"/>
      <c r="J101" s="148"/>
    </row>
    <row r="102" spans="1:10" ht="21.95" customHeight="1">
      <c r="H102" s="1"/>
      <c r="I102" s="1"/>
      <c r="J102" s="148"/>
    </row>
    <row r="103" spans="1:10" ht="21.95" customHeight="1">
      <c r="H103" s="1"/>
      <c r="I103" s="1"/>
      <c r="J103" s="148"/>
    </row>
    <row r="104" spans="1:10" ht="21.95" customHeight="1">
      <c r="H104" s="1"/>
      <c r="I104" s="1"/>
      <c r="J104" s="148"/>
    </row>
    <row r="105" spans="1:10" ht="21.95" customHeight="1">
      <c r="H105" s="1"/>
      <c r="I105" s="1"/>
      <c r="J105" s="148"/>
    </row>
    <row r="106" spans="1:10" ht="21.95" customHeight="1">
      <c r="H106" s="1"/>
      <c r="I106" s="1"/>
      <c r="J106" s="148"/>
    </row>
    <row r="107" spans="1:10" ht="21.95" customHeight="1">
      <c r="H107" s="1"/>
      <c r="I107" s="1"/>
      <c r="J107" s="148"/>
    </row>
    <row r="108" spans="1:10" ht="21.95" customHeight="1">
      <c r="H108" s="1"/>
      <c r="I108" s="1"/>
      <c r="J108" s="148"/>
    </row>
    <row r="109" spans="1:10" ht="21.95" customHeight="1">
      <c r="H109" s="1"/>
      <c r="I109" s="1"/>
      <c r="J109" s="148"/>
    </row>
    <row r="110" spans="1:10" ht="21.95" customHeight="1">
      <c r="A110" s="1"/>
      <c r="B110" s="1"/>
      <c r="C110" s="1"/>
      <c r="D110" s="1"/>
      <c r="E110" s="1"/>
      <c r="F110" s="1"/>
      <c r="G110" s="1"/>
      <c r="H110" s="1"/>
      <c r="I110" s="1"/>
      <c r="J110" s="148"/>
    </row>
    <row r="111" spans="1:10" ht="21.95" customHeight="1">
      <c r="A111" s="1"/>
      <c r="B111" s="1"/>
      <c r="C111" s="1"/>
      <c r="D111" s="1"/>
      <c r="E111" s="1"/>
      <c r="F111" s="1"/>
      <c r="G111" s="1"/>
      <c r="H111" s="1"/>
      <c r="I111" s="1"/>
      <c r="J111" s="148"/>
    </row>
    <row r="112" spans="1:10" ht="21.95" customHeight="1">
      <c r="A112" s="1"/>
      <c r="B112" s="1"/>
      <c r="C112" s="1"/>
      <c r="D112" s="1"/>
      <c r="E112" s="1"/>
      <c r="F112" s="1"/>
      <c r="G112" s="1"/>
      <c r="H112" s="1"/>
      <c r="I112" s="1"/>
      <c r="J112" s="148"/>
    </row>
    <row r="113" spans="1:10" ht="21.95" customHeight="1">
      <c r="B113" s="1"/>
      <c r="C113" s="1"/>
      <c r="D113" s="1"/>
      <c r="E113" s="1"/>
      <c r="F113" s="1"/>
      <c r="G113" s="1"/>
      <c r="H113" s="1"/>
      <c r="I113" s="1"/>
      <c r="J113" s="148"/>
    </row>
    <row r="114" spans="1:10" ht="21.95" customHeight="1">
      <c r="A114" s="1"/>
      <c r="B114" s="1"/>
      <c r="C114" s="1"/>
      <c r="D114" s="1"/>
      <c r="E114" s="1"/>
      <c r="F114" s="1"/>
      <c r="G114" s="1"/>
      <c r="H114" s="1"/>
      <c r="I114" s="1"/>
      <c r="J114" s="148"/>
    </row>
    <row r="115" spans="1:10" ht="21.95" customHeight="1">
      <c r="A115" s="1"/>
      <c r="B115" s="1"/>
      <c r="C115" s="1"/>
      <c r="D115" s="1"/>
      <c r="E115" s="1"/>
      <c r="F115" s="1"/>
      <c r="G115" s="1"/>
      <c r="H115" s="1"/>
      <c r="I115" s="1"/>
      <c r="J115" s="148"/>
    </row>
    <row r="116" spans="1:10" ht="21.95" customHeight="1">
      <c r="A116" s="1"/>
      <c r="B116" s="1"/>
      <c r="C116" s="1"/>
      <c r="D116" s="1"/>
      <c r="E116" s="1"/>
      <c r="F116" s="1"/>
      <c r="G116" s="1"/>
      <c r="H116" s="1"/>
      <c r="I116" s="1"/>
      <c r="J116" s="148"/>
    </row>
    <row r="117" spans="1:10" ht="21.95" customHeight="1">
      <c r="A117" s="1"/>
      <c r="B117" s="1"/>
      <c r="C117" s="1"/>
      <c r="D117" s="1"/>
      <c r="E117" s="1"/>
      <c r="F117" s="1"/>
      <c r="G117" s="1"/>
      <c r="H117" s="1"/>
      <c r="I117" s="1"/>
      <c r="J117" s="148"/>
    </row>
    <row r="118" spans="1:10" ht="21.95" customHeight="1">
      <c r="A118" s="1"/>
      <c r="B118" s="1"/>
      <c r="C118" s="1"/>
      <c r="D118" s="1"/>
      <c r="E118" s="1"/>
      <c r="F118" s="1"/>
      <c r="G118" s="1"/>
      <c r="H118" s="1"/>
      <c r="I118" s="1"/>
      <c r="J118" s="148"/>
    </row>
    <row r="119" spans="1:10" ht="21.95" customHeight="1">
      <c r="A119" s="1"/>
      <c r="B119" s="1"/>
      <c r="C119" s="1"/>
      <c r="D119" s="1"/>
      <c r="E119" s="1"/>
      <c r="F119" s="1"/>
      <c r="G119" s="1"/>
      <c r="H119" s="1"/>
      <c r="I119" s="1"/>
      <c r="J119" s="148"/>
    </row>
    <row r="120" spans="1:10" ht="21.95" customHeight="1">
      <c r="A120" s="1"/>
      <c r="B120" s="1"/>
      <c r="C120" s="1"/>
      <c r="D120" s="1"/>
      <c r="E120" s="1"/>
      <c r="F120" s="1"/>
      <c r="G120" s="1"/>
      <c r="H120" s="1"/>
      <c r="I120" s="1"/>
      <c r="J120" s="148"/>
    </row>
    <row r="121" spans="1:10" ht="21.95" customHeight="1">
      <c r="A121" s="1"/>
      <c r="B121" s="1"/>
      <c r="C121" s="1"/>
      <c r="D121" s="1"/>
      <c r="E121" s="1"/>
      <c r="F121" s="1"/>
      <c r="G121" s="1"/>
      <c r="H121" s="1"/>
      <c r="I121" s="1"/>
      <c r="J121" s="148"/>
    </row>
    <row r="122" spans="1:10" ht="21.95" customHeight="1">
      <c r="A122" s="1"/>
      <c r="B122" s="1"/>
      <c r="C122" s="1"/>
      <c r="D122" s="1"/>
      <c r="E122" s="1"/>
      <c r="F122" s="1"/>
      <c r="G122" s="1"/>
      <c r="H122" s="1"/>
      <c r="I122" s="1"/>
      <c r="J122" s="148"/>
    </row>
    <row r="123" spans="1:10" ht="21.95" customHeight="1">
      <c r="A123" s="1"/>
      <c r="B123" s="1"/>
      <c r="C123" s="1"/>
      <c r="D123" s="1"/>
      <c r="E123" s="1"/>
      <c r="F123" s="1"/>
      <c r="G123" s="1"/>
      <c r="H123" s="1"/>
      <c r="I123" s="1"/>
      <c r="J123" s="148"/>
    </row>
    <row r="124" spans="1:10" ht="21.95" customHeight="1">
      <c r="A124" s="1"/>
      <c r="B124" s="1"/>
      <c r="C124" s="1"/>
      <c r="D124" s="1"/>
      <c r="E124" s="1"/>
      <c r="F124" s="1"/>
      <c r="G124" s="1"/>
      <c r="H124" s="1"/>
      <c r="I124" s="1"/>
      <c r="J124" s="148"/>
    </row>
    <row r="125" spans="1:10" ht="21.95" customHeight="1">
      <c r="A125" s="1"/>
      <c r="B125" s="1"/>
      <c r="C125" s="1"/>
      <c r="D125" s="1"/>
      <c r="E125" s="1"/>
      <c r="F125" s="1"/>
      <c r="G125" s="1"/>
      <c r="H125" s="1"/>
      <c r="I125" s="1"/>
      <c r="J125" s="148"/>
    </row>
    <row r="126" spans="1:10" ht="21.95" customHeight="1">
      <c r="A126" s="1"/>
      <c r="B126" s="1"/>
      <c r="C126" s="1"/>
      <c r="D126" s="1"/>
      <c r="E126" s="1"/>
      <c r="F126" s="1"/>
      <c r="G126" s="1"/>
      <c r="H126" s="1"/>
      <c r="I126" s="1"/>
      <c r="J126" s="148"/>
    </row>
    <row r="127" spans="1:10" ht="21.95" customHeight="1">
      <c r="A127" s="1"/>
      <c r="B127" s="1"/>
      <c r="C127" s="1"/>
      <c r="D127" s="1"/>
      <c r="E127" s="1"/>
      <c r="F127" s="1"/>
      <c r="G127" s="1"/>
      <c r="H127" s="1"/>
      <c r="I127" s="1"/>
      <c r="J127" s="148"/>
    </row>
    <row r="128" spans="1:10" ht="21.95" customHeight="1">
      <c r="A128" s="1"/>
      <c r="B128" s="1"/>
      <c r="C128" s="1"/>
      <c r="D128" s="1"/>
      <c r="E128" s="1"/>
      <c r="F128" s="1"/>
      <c r="G128" s="1"/>
      <c r="H128" s="1"/>
      <c r="I128" s="1"/>
      <c r="J128" s="148"/>
    </row>
    <row r="129" spans="1:10" ht="21.95" customHeight="1">
      <c r="A129" s="1"/>
      <c r="B129" s="1"/>
      <c r="C129" s="1"/>
      <c r="D129" s="1"/>
      <c r="E129" s="1"/>
      <c r="F129" s="1"/>
      <c r="G129" s="1"/>
      <c r="H129" s="1"/>
      <c r="I129" s="1"/>
      <c r="J129" s="148"/>
    </row>
    <row r="130" spans="1:10" ht="21.95" customHeight="1">
      <c r="A130" s="1"/>
      <c r="B130" s="1"/>
      <c r="C130" s="1"/>
      <c r="D130" s="1"/>
      <c r="E130" s="1"/>
      <c r="F130" s="1"/>
      <c r="G130" s="1"/>
      <c r="H130" s="1"/>
      <c r="I130" s="1"/>
      <c r="J130" s="148"/>
    </row>
    <row r="131" spans="1:10" ht="21.95" customHeight="1">
      <c r="A131" s="1"/>
      <c r="B131" s="1"/>
      <c r="C131" s="1"/>
      <c r="D131" s="1"/>
      <c r="E131" s="1"/>
      <c r="F131" s="1"/>
      <c r="G131" s="1"/>
      <c r="H131" s="1"/>
      <c r="I131" s="1"/>
      <c r="J131" s="148"/>
    </row>
    <row r="132" spans="1:10" ht="21.95" customHeight="1">
      <c r="A132" s="1"/>
      <c r="B132" s="1"/>
      <c r="C132" s="1"/>
      <c r="D132" s="1"/>
      <c r="E132" s="1"/>
      <c r="F132" s="1"/>
      <c r="G132" s="1"/>
      <c r="H132" s="1"/>
      <c r="I132" s="1"/>
      <c r="J132" s="148"/>
    </row>
    <row r="133" spans="1:10" ht="21.95" customHeight="1">
      <c r="A133" s="1"/>
      <c r="B133" s="1"/>
      <c r="C133" s="1"/>
      <c r="D133" s="1"/>
      <c r="E133" s="1"/>
      <c r="F133" s="1"/>
      <c r="G133" s="1"/>
      <c r="H133" s="1"/>
      <c r="I133" s="1"/>
      <c r="J133" s="148"/>
    </row>
    <row r="134" spans="1:10" ht="21.95" customHeight="1">
      <c r="A134" s="1"/>
      <c r="B134" s="1"/>
      <c r="C134" s="1"/>
      <c r="D134" s="1"/>
      <c r="E134" s="1"/>
      <c r="F134" s="1"/>
      <c r="G134" s="1"/>
      <c r="H134" s="1"/>
      <c r="I134" s="1"/>
      <c r="J134" s="148"/>
    </row>
    <row r="135" spans="1:10" ht="21.95" customHeight="1">
      <c r="A135" s="1"/>
      <c r="B135" s="1"/>
      <c r="C135" s="1"/>
      <c r="D135" s="1"/>
      <c r="E135" s="1"/>
      <c r="F135" s="1"/>
      <c r="G135" s="1"/>
      <c r="H135" s="1"/>
      <c r="I135" s="1"/>
      <c r="J135" s="148"/>
    </row>
    <row r="136" spans="1:10" ht="21.95" customHeight="1">
      <c r="A136" s="1"/>
      <c r="B136" s="1"/>
      <c r="C136" s="1"/>
      <c r="D136" s="1"/>
      <c r="E136" s="1"/>
      <c r="F136" s="1"/>
      <c r="G136" s="1"/>
      <c r="H136" s="1"/>
      <c r="I136" s="1"/>
      <c r="J136" s="148"/>
    </row>
    <row r="137" spans="1:10" ht="21.95" customHeight="1">
      <c r="A137" s="1"/>
      <c r="B137" s="1"/>
      <c r="C137" s="1"/>
      <c r="D137" s="1"/>
      <c r="E137" s="1"/>
      <c r="F137" s="1"/>
      <c r="G137" s="1"/>
      <c r="H137" s="1"/>
      <c r="I137" s="1"/>
      <c r="J137" s="148"/>
    </row>
    <row r="138" spans="1:10" ht="21.95" customHeight="1">
      <c r="A138" s="1"/>
      <c r="B138" s="1"/>
      <c r="C138" s="1"/>
      <c r="D138" s="1"/>
      <c r="E138" s="1"/>
      <c r="F138" s="1"/>
      <c r="G138" s="1"/>
      <c r="H138" s="1"/>
      <c r="I138" s="1"/>
      <c r="J138" s="148"/>
    </row>
    <row r="139" spans="1:10" ht="21.95" customHeight="1">
      <c r="A139" s="1"/>
      <c r="B139" s="1"/>
      <c r="C139" s="1"/>
      <c r="D139" s="1"/>
      <c r="E139" s="1"/>
      <c r="F139" s="1"/>
      <c r="G139" s="1"/>
      <c r="H139" s="1"/>
      <c r="I139" s="1"/>
      <c r="J139" s="148"/>
    </row>
    <row r="140" spans="1:10" ht="21.95" customHeight="1">
      <c r="A140" s="1"/>
      <c r="B140" s="1"/>
      <c r="C140" s="1"/>
      <c r="D140" s="1"/>
      <c r="E140" s="1"/>
      <c r="F140" s="1"/>
      <c r="G140" s="1"/>
      <c r="H140" s="1"/>
      <c r="I140" s="1"/>
      <c r="J140" s="148"/>
    </row>
    <row r="141" spans="1:10" ht="21.95" customHeight="1">
      <c r="A141" s="1"/>
      <c r="B141" s="1"/>
      <c r="C141" s="1"/>
      <c r="D141" s="1"/>
      <c r="E141" s="1"/>
      <c r="F141" s="1"/>
      <c r="G141" s="1"/>
      <c r="H141" s="1"/>
      <c r="I141" s="1"/>
      <c r="J141" s="148"/>
    </row>
    <row r="142" spans="1:10" ht="21.95" customHeight="1">
      <c r="A142" s="1"/>
      <c r="B142" s="1"/>
      <c r="C142" s="1"/>
      <c r="D142" s="1"/>
      <c r="E142" s="1"/>
      <c r="F142" s="1"/>
      <c r="G142" s="1"/>
      <c r="H142" s="1"/>
      <c r="I142" s="1"/>
      <c r="J142" s="148"/>
    </row>
    <row r="143" spans="1:10" ht="21.95" customHeight="1">
      <c r="A143" s="1"/>
      <c r="B143" s="1"/>
      <c r="C143" s="1"/>
      <c r="D143" s="1"/>
      <c r="E143" s="1"/>
      <c r="F143" s="1"/>
      <c r="G143" s="1"/>
      <c r="H143" s="1"/>
      <c r="I143" s="1"/>
      <c r="J143" s="148"/>
    </row>
    <row r="144" spans="1:10" ht="21.95" customHeight="1">
      <c r="A144" s="1"/>
      <c r="B144" s="1"/>
      <c r="C144" s="1"/>
      <c r="D144" s="1"/>
      <c r="E144" s="1"/>
      <c r="F144" s="1"/>
      <c r="G144" s="1"/>
      <c r="H144" s="1"/>
      <c r="I144" s="1"/>
      <c r="J144" s="148"/>
    </row>
    <row r="145" spans="1:10" ht="21.95" customHeight="1">
      <c r="A145" s="1"/>
      <c r="B145" s="1"/>
      <c r="C145" s="1"/>
      <c r="D145" s="1"/>
      <c r="E145" s="1"/>
      <c r="F145" s="1"/>
      <c r="G145" s="1"/>
      <c r="H145" s="1"/>
      <c r="I145" s="1"/>
      <c r="J145" s="148"/>
    </row>
    <row r="146" spans="1:10" ht="21.95" customHeight="1">
      <c r="A146" s="1"/>
      <c r="B146" s="1"/>
      <c r="C146" s="1"/>
      <c r="D146" s="1"/>
      <c r="E146" s="1"/>
      <c r="F146" s="1"/>
      <c r="G146" s="1"/>
      <c r="H146" s="1"/>
      <c r="I146" s="1"/>
      <c r="J146" s="148"/>
    </row>
    <row r="147" spans="1:10" ht="21.95" customHeight="1">
      <c r="A147" s="1"/>
      <c r="B147" s="1"/>
      <c r="C147" s="1"/>
      <c r="D147" s="1"/>
      <c r="E147" s="1"/>
      <c r="F147" s="1"/>
      <c r="G147" s="1"/>
      <c r="H147" s="1"/>
      <c r="I147" s="1"/>
      <c r="J147" s="148"/>
    </row>
    <row r="148" spans="1:10" ht="21.95" customHeight="1">
      <c r="A148" s="1"/>
      <c r="B148" s="1"/>
      <c r="C148" s="1"/>
      <c r="D148" s="1"/>
      <c r="E148" s="1"/>
      <c r="F148" s="1"/>
      <c r="G148" s="1"/>
      <c r="H148" s="1"/>
      <c r="I148" s="1"/>
      <c r="J148" s="148"/>
    </row>
    <row r="149" spans="1:10" ht="21.95" customHeight="1">
      <c r="A149" s="1"/>
      <c r="B149" s="1"/>
      <c r="C149" s="1"/>
      <c r="D149" s="1"/>
      <c r="E149" s="1"/>
      <c r="F149" s="1"/>
      <c r="G149" s="1"/>
      <c r="H149" s="1"/>
      <c r="I149" s="1"/>
      <c r="J149" s="148"/>
    </row>
    <row r="150" spans="1:10" ht="21.95" customHeight="1">
      <c r="A150" s="1"/>
      <c r="B150" s="1"/>
      <c r="C150" s="1"/>
      <c r="D150" s="1"/>
      <c r="E150" s="1"/>
      <c r="F150" s="1"/>
      <c r="G150" s="1"/>
      <c r="H150" s="1"/>
      <c r="I150" s="1"/>
      <c r="J150" s="148"/>
    </row>
    <row r="151" spans="1:10" ht="21.95" customHeight="1">
      <c r="A151" s="1"/>
      <c r="B151" s="1"/>
      <c r="C151" s="1"/>
      <c r="D151" s="1"/>
      <c r="E151" s="1"/>
      <c r="F151" s="1"/>
      <c r="G151" s="1"/>
      <c r="H151" s="1"/>
      <c r="I151" s="1"/>
      <c r="J151" s="148"/>
    </row>
    <row r="152" spans="1:10" ht="21.95" customHeight="1">
      <c r="A152" s="1"/>
      <c r="B152" s="1"/>
      <c r="C152" s="1"/>
      <c r="D152" s="1"/>
      <c r="E152" s="1"/>
      <c r="F152" s="1"/>
      <c r="G152" s="1"/>
      <c r="H152" s="1"/>
      <c r="I152" s="1"/>
      <c r="J152" s="148"/>
    </row>
    <row r="153" spans="1:10" ht="21.95" customHeight="1">
      <c r="A153" s="1"/>
      <c r="B153" s="1"/>
      <c r="C153" s="1"/>
      <c r="D153" s="1"/>
      <c r="E153" s="1"/>
      <c r="F153" s="1"/>
      <c r="G153" s="1"/>
      <c r="H153" s="1"/>
      <c r="I153" s="1"/>
      <c r="J153" s="148"/>
    </row>
    <row r="154" spans="1:10" ht="21.95" customHeight="1">
      <c r="A154" s="1"/>
      <c r="B154" s="1"/>
      <c r="C154" s="1"/>
      <c r="D154" s="1"/>
      <c r="E154" s="1"/>
      <c r="F154" s="1"/>
      <c r="G154" s="1"/>
      <c r="H154" s="1"/>
      <c r="I154" s="1"/>
      <c r="J154" s="148"/>
    </row>
    <row r="155" spans="1:10" ht="21.95" customHeight="1">
      <c r="A155" s="1"/>
      <c r="B155" s="1"/>
      <c r="C155" s="1"/>
      <c r="D155" s="1"/>
      <c r="E155" s="1"/>
      <c r="F155" s="1"/>
      <c r="G155" s="1"/>
      <c r="H155" s="1"/>
      <c r="I155" s="1"/>
      <c r="J155" s="148"/>
    </row>
    <row r="156" spans="1:10" ht="21.95" customHeight="1">
      <c r="A156" s="1"/>
      <c r="B156" s="1"/>
      <c r="C156" s="1"/>
      <c r="D156" s="1"/>
      <c r="E156" s="1"/>
      <c r="F156" s="1"/>
      <c r="G156" s="1"/>
      <c r="H156" s="1"/>
      <c r="I156" s="1"/>
      <c r="J156" s="148"/>
    </row>
    <row r="157" spans="1:10" ht="21.95" customHeight="1">
      <c r="A157" s="1"/>
      <c r="B157" s="1"/>
      <c r="C157" s="1"/>
      <c r="D157" s="1"/>
      <c r="E157" s="1"/>
      <c r="F157" s="1"/>
      <c r="G157" s="1"/>
      <c r="H157" s="1"/>
      <c r="I157" s="1"/>
      <c r="J157" s="148"/>
    </row>
    <row r="158" spans="1:10" ht="21.95" customHeight="1">
      <c r="A158" s="1"/>
      <c r="B158" s="1"/>
      <c r="C158" s="1"/>
      <c r="D158" s="1"/>
      <c r="E158" s="1"/>
      <c r="F158" s="1"/>
      <c r="G158" s="1"/>
      <c r="H158" s="1"/>
      <c r="I158" s="1"/>
      <c r="J158" s="148"/>
    </row>
    <row r="159" spans="1:10" ht="21.95" customHeight="1">
      <c r="A159" s="1"/>
      <c r="B159" s="1"/>
      <c r="C159" s="1"/>
      <c r="D159" s="1"/>
      <c r="E159" s="1"/>
      <c r="F159" s="1"/>
      <c r="G159" s="1"/>
      <c r="H159" s="1"/>
      <c r="I159" s="1"/>
      <c r="J159" s="148"/>
    </row>
    <row r="160" spans="1:10" ht="21.95" customHeight="1">
      <c r="A160" s="1"/>
      <c r="B160" s="1"/>
      <c r="C160" s="1"/>
      <c r="D160" s="1"/>
      <c r="E160" s="1"/>
      <c r="F160" s="1"/>
      <c r="G160" s="1"/>
      <c r="H160" s="1"/>
      <c r="I160" s="1"/>
      <c r="J160" s="148"/>
    </row>
    <row r="161" spans="1:10" ht="21.95" customHeight="1">
      <c r="A161" s="1"/>
      <c r="B161" s="1"/>
      <c r="C161" s="1"/>
      <c r="D161" s="1"/>
      <c r="E161" s="1"/>
      <c r="F161" s="1"/>
      <c r="G161" s="1"/>
      <c r="H161" s="1"/>
      <c r="I161" s="1"/>
      <c r="J161" s="148"/>
    </row>
    <row r="162" spans="1:10" ht="21.95" customHeight="1">
      <c r="A162" s="1"/>
      <c r="B162" s="1"/>
      <c r="C162" s="1"/>
      <c r="D162" s="1"/>
      <c r="E162" s="1"/>
      <c r="F162" s="1"/>
      <c r="G162" s="1"/>
      <c r="H162" s="1"/>
      <c r="I162" s="1"/>
      <c r="J162" s="148"/>
    </row>
    <row r="163" spans="1:10" ht="21.95" customHeight="1">
      <c r="A163" s="1"/>
      <c r="B163" s="1"/>
      <c r="C163" s="1"/>
      <c r="D163" s="1"/>
      <c r="E163" s="1"/>
      <c r="F163" s="1"/>
      <c r="G163" s="1"/>
      <c r="H163" s="1"/>
      <c r="I163" s="1"/>
      <c r="J163" s="148"/>
    </row>
    <row r="164" spans="1:10" ht="21.95" customHeight="1">
      <c r="A164" s="1"/>
      <c r="B164" s="1"/>
      <c r="C164" s="1"/>
      <c r="D164" s="1"/>
      <c r="E164" s="1"/>
      <c r="F164" s="1"/>
      <c r="G164" s="1"/>
      <c r="H164" s="1"/>
      <c r="I164" s="1"/>
      <c r="J164" s="148"/>
    </row>
    <row r="165" spans="1:10" ht="21.95" customHeight="1">
      <c r="A165" s="1"/>
      <c r="B165" s="1"/>
      <c r="C165" s="1"/>
      <c r="D165" s="1"/>
      <c r="E165" s="1"/>
      <c r="F165" s="1"/>
      <c r="G165" s="1"/>
      <c r="H165" s="1"/>
      <c r="I165" s="1"/>
      <c r="J165" s="148"/>
    </row>
    <row r="166" spans="1:10" ht="21.95" customHeight="1">
      <c r="A166" s="1"/>
      <c r="B166" s="1"/>
      <c r="C166" s="1"/>
      <c r="D166" s="1"/>
      <c r="E166" s="1"/>
      <c r="F166" s="1"/>
      <c r="G166" s="1"/>
      <c r="H166" s="1"/>
      <c r="I166" s="1"/>
      <c r="J166" s="148"/>
    </row>
    <row r="167" spans="1:10" ht="21.95" customHeight="1">
      <c r="A167" s="1"/>
      <c r="B167" s="1"/>
      <c r="C167" s="1"/>
      <c r="D167" s="1"/>
      <c r="E167" s="1"/>
      <c r="F167" s="1"/>
      <c r="G167" s="1"/>
      <c r="H167" s="1"/>
      <c r="I167" s="1"/>
      <c r="J167" s="148"/>
    </row>
    <row r="168" spans="1:10" ht="21.95" customHeight="1">
      <c r="A168" s="1"/>
      <c r="B168" s="1"/>
      <c r="C168" s="1"/>
      <c r="D168" s="1"/>
      <c r="E168" s="1"/>
      <c r="F168" s="1"/>
      <c r="G168" s="1"/>
      <c r="H168" s="1"/>
      <c r="I168" s="1"/>
      <c r="J168" s="148"/>
    </row>
    <row r="169" spans="1:10" ht="21.95" customHeight="1">
      <c r="A169" s="1"/>
      <c r="B169" s="1"/>
      <c r="C169" s="1"/>
      <c r="D169" s="1"/>
      <c r="E169" s="1"/>
      <c r="F169" s="1"/>
      <c r="G169" s="1"/>
      <c r="H169" s="1"/>
      <c r="I169" s="1"/>
      <c r="J169" s="148"/>
    </row>
    <row r="170" spans="1:10" ht="21.95" customHeight="1">
      <c r="A170" s="1"/>
      <c r="B170" s="1"/>
      <c r="C170" s="1"/>
      <c r="D170" s="1"/>
      <c r="E170" s="1"/>
      <c r="F170" s="1"/>
      <c r="G170" s="1"/>
      <c r="H170" s="1"/>
      <c r="I170" s="1"/>
      <c r="J170" s="148"/>
    </row>
    <row r="171" spans="1:10" ht="21.95" customHeight="1">
      <c r="A171" s="1"/>
      <c r="B171" s="1"/>
      <c r="C171" s="1"/>
      <c r="D171" s="1"/>
      <c r="E171" s="1"/>
      <c r="F171" s="1"/>
      <c r="G171" s="1"/>
      <c r="H171" s="1"/>
      <c r="I171" s="1"/>
      <c r="J171" s="148"/>
    </row>
    <row r="172" spans="1:10" ht="21.95" customHeight="1">
      <c r="A172" s="1"/>
      <c r="B172" s="1"/>
      <c r="C172" s="1"/>
      <c r="D172" s="1"/>
      <c r="E172" s="1"/>
      <c r="F172" s="1"/>
      <c r="G172" s="1"/>
      <c r="H172" s="1"/>
      <c r="I172" s="1"/>
      <c r="J172" s="148"/>
    </row>
    <row r="173" spans="1:10" ht="21.95" customHeight="1">
      <c r="A173" s="1"/>
      <c r="B173" s="1"/>
      <c r="C173" s="1"/>
      <c r="D173" s="1"/>
      <c r="E173" s="1"/>
      <c r="F173" s="1"/>
      <c r="G173" s="1"/>
      <c r="H173" s="1"/>
      <c r="I173" s="1"/>
      <c r="J173" s="148"/>
    </row>
    <row r="174" spans="1:10" ht="21.95" customHeight="1">
      <c r="A174" s="1"/>
      <c r="B174" s="1"/>
      <c r="C174" s="1"/>
      <c r="D174" s="1"/>
      <c r="E174" s="1"/>
      <c r="F174" s="1"/>
      <c r="G174" s="1"/>
      <c r="H174" s="1"/>
      <c r="I174" s="1"/>
      <c r="J174" s="148"/>
    </row>
    <row r="175" spans="1:10" ht="21.95" customHeight="1">
      <c r="A175" s="1"/>
      <c r="B175" s="1"/>
      <c r="C175" s="1"/>
      <c r="D175" s="1"/>
      <c r="E175" s="1"/>
      <c r="F175" s="1"/>
      <c r="G175" s="1"/>
      <c r="H175" s="1"/>
      <c r="I175" s="1"/>
      <c r="J175" s="148"/>
    </row>
    <row r="176" spans="1:10" ht="21.95" customHeight="1">
      <c r="A176" s="1"/>
      <c r="B176" s="1"/>
      <c r="C176" s="1"/>
      <c r="D176" s="1"/>
      <c r="E176" s="1"/>
      <c r="F176" s="1"/>
      <c r="G176" s="1"/>
      <c r="H176" s="1"/>
      <c r="I176" s="1"/>
      <c r="J176" s="148"/>
    </row>
    <row r="177" spans="1:10" ht="21.95" customHeight="1">
      <c r="A177" s="1"/>
      <c r="B177" s="1"/>
      <c r="C177" s="1"/>
      <c r="D177" s="1"/>
      <c r="E177" s="1"/>
      <c r="F177" s="1"/>
      <c r="G177" s="1"/>
      <c r="H177" s="1"/>
      <c r="I177" s="1"/>
      <c r="J177" s="148"/>
    </row>
    <row r="178" spans="1:10" ht="21.95" customHeight="1">
      <c r="A178" s="1"/>
      <c r="B178" s="1"/>
      <c r="C178" s="1"/>
      <c r="D178" s="1"/>
      <c r="E178" s="1"/>
      <c r="F178" s="1"/>
      <c r="G178" s="1"/>
      <c r="H178" s="1"/>
      <c r="I178" s="1"/>
      <c r="J178" s="148"/>
    </row>
    <row r="179" spans="1:10" ht="21.95" customHeight="1">
      <c r="A179" s="1"/>
      <c r="B179" s="1"/>
      <c r="C179" s="1"/>
      <c r="D179" s="1"/>
      <c r="E179" s="1"/>
      <c r="F179" s="1"/>
      <c r="G179" s="1"/>
      <c r="H179" s="1"/>
      <c r="I179" s="1"/>
      <c r="J179" s="148"/>
    </row>
    <row r="180" spans="1:10" ht="21.95" customHeight="1">
      <c r="A180" s="1"/>
      <c r="B180" s="1"/>
      <c r="C180" s="1"/>
      <c r="D180" s="1"/>
      <c r="E180" s="1"/>
      <c r="F180" s="1"/>
      <c r="G180" s="1"/>
      <c r="H180" s="1"/>
      <c r="I180" s="1"/>
      <c r="J180" s="148"/>
    </row>
    <row r="181" spans="1:10" ht="21.95" customHeight="1">
      <c r="A181" s="1"/>
      <c r="B181" s="1"/>
      <c r="C181" s="1"/>
      <c r="D181" s="1"/>
      <c r="E181" s="1"/>
      <c r="F181" s="1"/>
      <c r="G181" s="1"/>
      <c r="H181" s="1"/>
      <c r="I181" s="1"/>
      <c r="J181" s="148"/>
    </row>
    <row r="182" spans="1:10" ht="21.95" customHeight="1">
      <c r="A182" s="1"/>
      <c r="B182" s="1"/>
      <c r="C182" s="1"/>
      <c r="D182" s="1"/>
      <c r="E182" s="1"/>
      <c r="F182" s="1"/>
      <c r="G182" s="1"/>
      <c r="H182" s="1"/>
      <c r="I182" s="1"/>
      <c r="J182" s="148"/>
    </row>
    <row r="183" spans="1:10" ht="21.95" customHeight="1">
      <c r="A183" s="1"/>
      <c r="B183" s="1"/>
      <c r="C183" s="1"/>
      <c r="D183" s="1"/>
      <c r="E183" s="1"/>
      <c r="F183" s="1"/>
      <c r="G183" s="1"/>
      <c r="H183" s="1"/>
      <c r="I183" s="1"/>
      <c r="J183" s="148"/>
    </row>
    <row r="184" spans="1:10" ht="21.95" customHeight="1">
      <c r="A184" s="1"/>
      <c r="B184" s="1"/>
      <c r="C184" s="1"/>
      <c r="D184" s="1"/>
      <c r="E184" s="1"/>
      <c r="F184" s="1"/>
      <c r="G184" s="1"/>
      <c r="H184" s="1"/>
      <c r="I184" s="1"/>
      <c r="J184" s="148"/>
    </row>
    <row r="185" spans="1:10" ht="21.95" customHeight="1">
      <c r="A185" s="1"/>
      <c r="B185" s="1"/>
      <c r="C185" s="1"/>
      <c r="D185" s="1"/>
      <c r="E185" s="1"/>
      <c r="F185" s="1"/>
      <c r="G185" s="1"/>
      <c r="H185" s="1"/>
      <c r="I185" s="1"/>
      <c r="J185" s="148"/>
    </row>
    <row r="186" spans="1:10" ht="21.95" customHeight="1">
      <c r="A186" s="1"/>
      <c r="B186" s="1"/>
      <c r="C186" s="1"/>
      <c r="D186" s="1"/>
      <c r="E186" s="1"/>
      <c r="F186" s="1"/>
      <c r="G186" s="1"/>
      <c r="H186" s="1"/>
      <c r="I186" s="1"/>
      <c r="J186" s="148"/>
    </row>
    <row r="187" spans="1:10" ht="21.95" customHeight="1">
      <c r="A187" s="1"/>
      <c r="B187" s="1"/>
      <c r="C187" s="1"/>
      <c r="D187" s="1"/>
      <c r="E187" s="1"/>
      <c r="F187" s="1"/>
      <c r="G187" s="1"/>
      <c r="H187" s="1"/>
      <c r="I187" s="1"/>
      <c r="J187" s="148"/>
    </row>
    <row r="188" spans="1:10" ht="21.95" customHeight="1">
      <c r="A188" s="1"/>
      <c r="B188" s="1"/>
      <c r="C188" s="1"/>
      <c r="D188" s="1"/>
      <c r="E188" s="1"/>
      <c r="F188" s="1"/>
      <c r="G188" s="1"/>
      <c r="H188" s="1"/>
      <c r="I188" s="1"/>
      <c r="J188" s="148"/>
    </row>
    <row r="189" spans="1:10" ht="21.95" customHeight="1">
      <c r="A189" s="1"/>
      <c r="B189" s="1"/>
      <c r="C189" s="1"/>
      <c r="D189" s="1"/>
      <c r="E189" s="1"/>
      <c r="F189" s="1"/>
      <c r="G189" s="1"/>
      <c r="H189" s="1"/>
      <c r="I189" s="1"/>
      <c r="J189" s="148"/>
    </row>
    <row r="190" spans="1:10" ht="21.95" customHeight="1">
      <c r="A190" s="1"/>
      <c r="B190" s="1"/>
      <c r="C190" s="1"/>
      <c r="D190" s="1"/>
      <c r="E190" s="1"/>
      <c r="F190" s="1"/>
      <c r="G190" s="1"/>
      <c r="H190" s="1"/>
      <c r="I190" s="1"/>
      <c r="J190" s="148"/>
    </row>
    <row r="191" spans="1:10" ht="21.95" customHeight="1">
      <c r="A191" s="1"/>
      <c r="B191" s="1"/>
      <c r="C191" s="1"/>
      <c r="D191" s="1"/>
      <c r="E191" s="1"/>
      <c r="F191" s="1"/>
      <c r="G191" s="1"/>
      <c r="H191" s="1"/>
      <c r="I191" s="1"/>
      <c r="J191" s="148"/>
    </row>
    <row r="192" spans="1:10" ht="21.95" customHeight="1">
      <c r="A192" s="1"/>
      <c r="B192" s="1"/>
      <c r="C192" s="1"/>
      <c r="D192" s="1"/>
      <c r="E192" s="1"/>
      <c r="F192" s="1"/>
      <c r="G192" s="1"/>
      <c r="H192" s="1"/>
      <c r="I192" s="1"/>
      <c r="J192" s="148"/>
    </row>
    <row r="193" spans="1:10" ht="21.95" customHeight="1">
      <c r="A193" s="1"/>
      <c r="B193" s="1"/>
      <c r="C193" s="1"/>
      <c r="D193" s="1"/>
      <c r="E193" s="1"/>
      <c r="F193" s="1"/>
      <c r="G193" s="1"/>
      <c r="H193" s="1"/>
      <c r="I193" s="1"/>
      <c r="J193" s="148"/>
    </row>
    <row r="194" spans="1:10" ht="21.95" customHeight="1">
      <c r="A194" s="1"/>
      <c r="B194" s="1"/>
      <c r="C194" s="1"/>
      <c r="D194" s="1"/>
      <c r="E194" s="1"/>
      <c r="F194" s="1"/>
      <c r="G194" s="1"/>
      <c r="H194" s="1"/>
      <c r="I194" s="1"/>
      <c r="J194" s="148"/>
    </row>
    <row r="195" spans="1:10" ht="21.95" customHeight="1">
      <c r="A195" s="1"/>
      <c r="B195" s="1"/>
      <c r="C195" s="1"/>
      <c r="D195" s="1"/>
      <c r="E195" s="1"/>
      <c r="F195" s="1"/>
      <c r="G195" s="1"/>
      <c r="H195" s="1"/>
      <c r="I195" s="1"/>
      <c r="J195" s="148"/>
    </row>
    <row r="196" spans="1:10" ht="21.95" customHeight="1">
      <c r="A196" s="1"/>
      <c r="B196" s="1"/>
      <c r="C196" s="1"/>
      <c r="D196" s="1"/>
      <c r="E196" s="1"/>
      <c r="F196" s="1"/>
      <c r="G196" s="1"/>
      <c r="H196" s="1"/>
      <c r="I196" s="1"/>
      <c r="J196" s="148"/>
    </row>
    <row r="197" spans="1:10" ht="21.95" customHeight="1">
      <c r="A197" s="1"/>
      <c r="B197" s="1"/>
      <c r="C197" s="1"/>
      <c r="D197" s="1"/>
      <c r="E197" s="1"/>
      <c r="F197" s="1"/>
      <c r="G197" s="1"/>
      <c r="H197" s="1"/>
      <c r="I197" s="1"/>
      <c r="J197" s="148"/>
    </row>
    <row r="198" spans="1:10" ht="21.95" customHeight="1">
      <c r="A198" s="1"/>
      <c r="B198" s="1"/>
      <c r="C198" s="1"/>
      <c r="D198" s="1"/>
      <c r="E198" s="1"/>
      <c r="F198" s="1"/>
      <c r="G198" s="1"/>
      <c r="H198" s="1"/>
      <c r="I198" s="1"/>
      <c r="J198" s="148"/>
    </row>
    <row r="199" spans="1:10" ht="21.95" customHeight="1">
      <c r="A199" s="1"/>
      <c r="B199" s="1"/>
      <c r="C199" s="1"/>
      <c r="D199" s="1"/>
      <c r="E199" s="1"/>
      <c r="F199" s="1"/>
      <c r="G199" s="1"/>
      <c r="H199" s="1"/>
      <c r="I199" s="1"/>
      <c r="J199" s="148"/>
    </row>
    <row r="200" spans="1:10" ht="21.95" customHeight="1">
      <c r="A200" s="1"/>
      <c r="B200" s="1"/>
      <c r="C200" s="1"/>
      <c r="D200" s="1"/>
      <c r="E200" s="1"/>
      <c r="F200" s="1"/>
      <c r="G200" s="1"/>
      <c r="H200" s="1"/>
      <c r="I200" s="1"/>
      <c r="J200" s="148"/>
    </row>
    <row r="201" spans="1:10" ht="21.95" customHeight="1">
      <c r="A201" s="1"/>
      <c r="B201" s="1"/>
      <c r="C201" s="1"/>
      <c r="D201" s="1"/>
      <c r="E201" s="1"/>
      <c r="F201" s="1"/>
      <c r="G201" s="1"/>
      <c r="H201" s="1"/>
      <c r="I201" s="1"/>
      <c r="J201" s="148"/>
    </row>
    <row r="202" spans="1:10" ht="21.95" customHeight="1">
      <c r="A202" s="1"/>
      <c r="B202" s="1"/>
      <c r="C202" s="1"/>
      <c r="D202" s="1"/>
      <c r="E202" s="1"/>
      <c r="F202" s="1"/>
      <c r="G202" s="1"/>
      <c r="H202" s="1"/>
      <c r="I202" s="1"/>
      <c r="J202" s="148"/>
    </row>
    <row r="203" spans="1:10" ht="21.95" customHeight="1">
      <c r="A203" s="1"/>
      <c r="B203" s="1"/>
      <c r="C203" s="1"/>
      <c r="D203" s="1"/>
      <c r="E203" s="1"/>
      <c r="F203" s="1"/>
      <c r="G203" s="1"/>
      <c r="H203" s="1"/>
      <c r="I203" s="1"/>
      <c r="J203" s="148"/>
    </row>
    <row r="204" spans="1:10" ht="21.95" customHeight="1">
      <c r="A204" s="1"/>
      <c r="B204" s="1"/>
      <c r="C204" s="1"/>
      <c r="D204" s="1"/>
      <c r="E204" s="1"/>
      <c r="F204" s="1"/>
      <c r="G204" s="1"/>
      <c r="H204" s="1"/>
      <c r="I204" s="1"/>
      <c r="J204" s="148"/>
    </row>
    <row r="205" spans="1:10" ht="21.95" customHeight="1">
      <c r="A205" s="1"/>
      <c r="B205" s="1"/>
      <c r="C205" s="1"/>
      <c r="D205" s="1"/>
      <c r="E205" s="1"/>
      <c r="F205" s="1"/>
      <c r="G205" s="1"/>
      <c r="H205" s="1"/>
      <c r="I205" s="1"/>
      <c r="J205" s="148"/>
    </row>
    <row r="206" spans="1:10" ht="21.95" customHeight="1">
      <c r="A206" s="1"/>
      <c r="B206" s="1"/>
      <c r="C206" s="1"/>
      <c r="D206" s="1"/>
      <c r="E206" s="1"/>
      <c r="F206" s="1"/>
      <c r="G206" s="1"/>
      <c r="H206" s="1"/>
      <c r="I206" s="1"/>
      <c r="J206" s="148"/>
    </row>
    <row r="207" spans="1:10" ht="21.95" customHeight="1">
      <c r="A207" s="1"/>
      <c r="B207" s="1"/>
      <c r="C207" s="1"/>
      <c r="D207" s="1"/>
      <c r="E207" s="1"/>
      <c r="F207" s="1"/>
      <c r="G207" s="1"/>
      <c r="H207" s="1"/>
      <c r="I207" s="1"/>
      <c r="J207" s="148"/>
    </row>
    <row r="208" spans="1:10" ht="21.95" customHeight="1">
      <c r="A208" s="1"/>
      <c r="B208" s="1"/>
      <c r="C208" s="1"/>
      <c r="D208" s="1"/>
      <c r="E208" s="1"/>
      <c r="F208" s="1"/>
      <c r="G208" s="1"/>
      <c r="H208" s="1"/>
      <c r="I208" s="1"/>
      <c r="J208" s="148"/>
    </row>
    <row r="209" spans="1:10" ht="21.95" customHeight="1">
      <c r="A209" s="1"/>
      <c r="B209" s="1"/>
      <c r="C209" s="1"/>
      <c r="D209" s="1"/>
      <c r="E209" s="1"/>
      <c r="F209" s="1"/>
      <c r="G209" s="1"/>
      <c r="H209" s="1"/>
      <c r="I209" s="1"/>
      <c r="J209" s="148"/>
    </row>
    <row r="210" spans="1:10" ht="21.95" customHeight="1">
      <c r="A210" s="1"/>
      <c r="B210" s="1"/>
      <c r="C210" s="1"/>
      <c r="D210" s="1"/>
      <c r="E210" s="1"/>
      <c r="F210" s="1"/>
      <c r="G210" s="1"/>
      <c r="H210" s="1"/>
      <c r="I210" s="1"/>
      <c r="J210" s="148"/>
    </row>
    <row r="211" spans="1:10" ht="21.95" customHeight="1">
      <c r="A211" s="1"/>
      <c r="B211" s="1"/>
      <c r="C211" s="1"/>
      <c r="D211" s="1"/>
      <c r="E211" s="1"/>
      <c r="F211" s="1"/>
      <c r="G211" s="1"/>
      <c r="H211" s="1"/>
      <c r="I211" s="1"/>
      <c r="J211" s="148"/>
    </row>
    <row r="212" spans="1:10" ht="21.95" customHeight="1">
      <c r="A212" s="1"/>
      <c r="B212" s="1"/>
      <c r="C212" s="1"/>
      <c r="D212" s="1"/>
      <c r="E212" s="1"/>
      <c r="F212" s="1"/>
      <c r="G212" s="1"/>
      <c r="H212" s="1"/>
      <c r="I212" s="1"/>
      <c r="J212" s="148"/>
    </row>
    <row r="213" spans="1:10" ht="21.95" customHeight="1">
      <c r="A213" s="1"/>
      <c r="B213" s="1"/>
      <c r="C213" s="1"/>
      <c r="D213" s="1"/>
      <c r="E213" s="1"/>
      <c r="F213" s="1"/>
      <c r="G213" s="1"/>
      <c r="H213" s="1"/>
      <c r="I213" s="1"/>
      <c r="J213" s="148"/>
    </row>
    <row r="214" spans="1:10" ht="21.95" customHeight="1">
      <c r="A214" s="1"/>
      <c r="B214" s="1"/>
      <c r="C214" s="1"/>
      <c r="D214" s="1"/>
      <c r="E214" s="1"/>
      <c r="F214" s="1"/>
      <c r="G214" s="1"/>
      <c r="H214" s="1"/>
      <c r="I214" s="1"/>
      <c r="J214" s="148"/>
    </row>
    <row r="215" spans="1:10" ht="21.95" customHeight="1">
      <c r="A215" s="1"/>
      <c r="B215" s="1"/>
      <c r="C215" s="1"/>
      <c r="D215" s="1"/>
      <c r="E215" s="1"/>
      <c r="F215" s="1"/>
      <c r="G215" s="1"/>
      <c r="H215" s="1"/>
      <c r="I215" s="1"/>
      <c r="J215" s="148"/>
    </row>
    <row r="216" spans="1:10" ht="21.95" customHeight="1">
      <c r="A216" s="1"/>
      <c r="B216" s="1"/>
      <c r="C216" s="1"/>
      <c r="D216" s="1"/>
      <c r="E216" s="1"/>
      <c r="F216" s="1"/>
      <c r="G216" s="1"/>
      <c r="H216" s="1"/>
      <c r="I216" s="1"/>
      <c r="J216" s="148"/>
    </row>
    <row r="217" spans="1:10" ht="21.95" customHeight="1">
      <c r="A217" s="1"/>
      <c r="B217" s="1"/>
      <c r="C217" s="1"/>
      <c r="D217" s="1"/>
      <c r="E217" s="1"/>
      <c r="F217" s="1"/>
      <c r="G217" s="1"/>
      <c r="H217" s="1"/>
      <c r="I217" s="1"/>
      <c r="J217" s="148"/>
    </row>
    <row r="218" spans="1:10" ht="21.95" customHeight="1">
      <c r="A218" s="1"/>
      <c r="B218" s="1"/>
      <c r="C218" s="1"/>
      <c r="D218" s="1"/>
      <c r="E218" s="1"/>
      <c r="F218" s="1"/>
      <c r="G218" s="1"/>
      <c r="H218" s="1"/>
      <c r="I218" s="1"/>
      <c r="J218" s="148"/>
    </row>
    <row r="219" spans="1:10" ht="21.95" customHeight="1">
      <c r="A219" s="1"/>
      <c r="B219" s="1"/>
      <c r="C219" s="1"/>
      <c r="D219" s="1"/>
      <c r="E219" s="1"/>
      <c r="F219" s="1"/>
      <c r="G219" s="1"/>
      <c r="H219" s="1"/>
      <c r="I219" s="1"/>
      <c r="J219" s="148"/>
    </row>
    <row r="220" spans="1:10" ht="21.95" customHeight="1">
      <c r="A220" s="1"/>
      <c r="B220" s="1"/>
      <c r="C220" s="1"/>
      <c r="D220" s="1"/>
      <c r="E220" s="1"/>
      <c r="F220" s="1"/>
      <c r="G220" s="1"/>
      <c r="H220" s="1"/>
      <c r="I220" s="1"/>
      <c r="J220" s="148"/>
    </row>
    <row r="221" spans="1:10" ht="21.95" customHeight="1">
      <c r="A221" s="1"/>
      <c r="B221" s="1"/>
      <c r="C221" s="1"/>
      <c r="D221" s="1"/>
      <c r="E221" s="1"/>
      <c r="F221" s="1"/>
      <c r="G221" s="1"/>
      <c r="H221" s="1"/>
      <c r="I221" s="1"/>
      <c r="J221" s="148"/>
    </row>
    <row r="222" spans="1:10" ht="21.95" customHeight="1">
      <c r="A222" s="1"/>
      <c r="B222" s="1"/>
      <c r="C222" s="1"/>
      <c r="D222" s="1"/>
      <c r="E222" s="1"/>
      <c r="F222" s="1"/>
      <c r="G222" s="1"/>
      <c r="H222" s="1"/>
      <c r="I222" s="1"/>
      <c r="J222" s="148"/>
    </row>
    <row r="223" spans="1:10" ht="21.95" customHeight="1">
      <c r="A223" s="1"/>
      <c r="B223" s="1"/>
      <c r="C223" s="1"/>
      <c r="D223" s="1"/>
      <c r="E223" s="1"/>
      <c r="F223" s="1"/>
      <c r="G223" s="1"/>
      <c r="H223" s="1"/>
      <c r="I223" s="1"/>
      <c r="J223" s="148"/>
    </row>
    <row r="224" spans="1:10" ht="21.95" customHeight="1">
      <c r="A224" s="1"/>
      <c r="B224" s="1"/>
      <c r="C224" s="1"/>
      <c r="D224" s="1"/>
      <c r="E224" s="1"/>
      <c r="F224" s="1"/>
      <c r="G224" s="1"/>
      <c r="H224" s="1"/>
      <c r="I224" s="1"/>
      <c r="J224" s="148"/>
    </row>
    <row r="225" spans="1:10" ht="21.95" customHeight="1">
      <c r="A225" s="1"/>
      <c r="B225" s="1"/>
      <c r="C225" s="1"/>
      <c r="D225" s="1"/>
      <c r="E225" s="1"/>
      <c r="F225" s="1"/>
      <c r="G225" s="1"/>
      <c r="H225" s="1"/>
      <c r="I225" s="1"/>
      <c r="J225" s="148"/>
    </row>
    <row r="226" spans="1:10" ht="21.95" customHeight="1">
      <c r="A226" s="1"/>
      <c r="B226" s="1"/>
      <c r="C226" s="1"/>
      <c r="D226" s="1"/>
      <c r="E226" s="1"/>
      <c r="F226" s="1"/>
      <c r="G226" s="1"/>
      <c r="H226" s="1"/>
      <c r="I226" s="1"/>
      <c r="J226" s="148"/>
    </row>
    <row r="227" spans="1:10" ht="21.95" customHeight="1">
      <c r="A227" s="1"/>
      <c r="B227" s="1"/>
      <c r="C227" s="1"/>
      <c r="D227" s="1"/>
      <c r="E227" s="1"/>
      <c r="F227" s="1"/>
      <c r="G227" s="1"/>
      <c r="H227" s="1"/>
      <c r="I227" s="1"/>
      <c r="J227" s="148"/>
    </row>
    <row r="228" spans="1:10" ht="21.95" customHeight="1">
      <c r="A228" s="1"/>
      <c r="B228" s="1"/>
      <c r="C228" s="1"/>
      <c r="D228" s="1"/>
      <c r="E228" s="1"/>
      <c r="F228" s="1"/>
      <c r="G228" s="1"/>
      <c r="H228" s="1"/>
      <c r="I228" s="1"/>
      <c r="J228" s="148"/>
    </row>
    <row r="229" spans="1:10" ht="21.95" customHeight="1">
      <c r="A229" s="1"/>
      <c r="B229" s="1"/>
      <c r="C229" s="1"/>
      <c r="D229" s="1"/>
      <c r="E229" s="1"/>
      <c r="F229" s="1"/>
      <c r="G229" s="1"/>
      <c r="H229" s="1"/>
      <c r="I229" s="1"/>
      <c r="J229" s="148"/>
    </row>
    <row r="230" spans="1:10" ht="21.95" customHeight="1">
      <c r="A230" s="1"/>
      <c r="B230" s="1"/>
      <c r="C230" s="1"/>
      <c r="D230" s="1"/>
      <c r="E230" s="1"/>
      <c r="F230" s="1"/>
      <c r="G230" s="1"/>
      <c r="H230" s="1"/>
      <c r="I230" s="1"/>
      <c r="J230" s="148"/>
    </row>
    <row r="231" spans="1:10" ht="21.95" customHeight="1">
      <c r="A231" s="1"/>
      <c r="B231" s="1"/>
      <c r="C231" s="1"/>
      <c r="D231" s="1"/>
      <c r="E231" s="1"/>
      <c r="F231" s="1"/>
      <c r="G231" s="1"/>
      <c r="H231" s="1"/>
      <c r="I231" s="1"/>
      <c r="J231" s="148"/>
    </row>
    <row r="232" spans="1:10" ht="21.95" customHeight="1">
      <c r="A232" s="1"/>
      <c r="B232" s="1"/>
      <c r="C232" s="1"/>
      <c r="D232" s="1"/>
      <c r="E232" s="1"/>
      <c r="F232" s="1"/>
      <c r="G232" s="1"/>
      <c r="H232" s="1"/>
      <c r="I232" s="1"/>
      <c r="J232" s="148"/>
    </row>
    <row r="233" spans="1:10" ht="21.95" customHeight="1">
      <c r="A233" s="1"/>
      <c r="B233" s="1"/>
      <c r="C233" s="1"/>
      <c r="D233" s="1"/>
      <c r="E233" s="1"/>
      <c r="F233" s="1"/>
      <c r="G233" s="1"/>
      <c r="H233" s="1"/>
      <c r="I233" s="1"/>
      <c r="J233" s="148"/>
    </row>
    <row r="234" spans="1:10" ht="21.95" customHeight="1">
      <c r="A234" s="1"/>
      <c r="B234" s="1"/>
      <c r="C234" s="1"/>
      <c r="D234" s="1"/>
      <c r="E234" s="1"/>
      <c r="F234" s="1"/>
      <c r="G234" s="1"/>
      <c r="H234" s="1"/>
      <c r="I234" s="1"/>
      <c r="J234" s="148"/>
    </row>
    <row r="235" spans="1:10" ht="21.95" customHeight="1">
      <c r="A235" s="1"/>
      <c r="B235" s="1"/>
      <c r="C235" s="1"/>
      <c r="D235" s="1"/>
      <c r="E235" s="1"/>
      <c r="F235" s="1"/>
      <c r="G235" s="1"/>
      <c r="H235" s="1"/>
      <c r="I235" s="1"/>
      <c r="J235" s="148"/>
    </row>
    <row r="236" spans="1:10" ht="21.95" customHeight="1">
      <c r="A236" s="1"/>
      <c r="B236" s="1"/>
      <c r="C236" s="1"/>
      <c r="D236" s="1"/>
      <c r="E236" s="1"/>
      <c r="F236" s="1"/>
      <c r="G236" s="1"/>
      <c r="H236" s="1"/>
      <c r="I236" s="1"/>
      <c r="J236" s="148"/>
    </row>
    <row r="237" spans="1:10" ht="21.95" customHeight="1">
      <c r="A237" s="1"/>
      <c r="B237" s="1"/>
      <c r="C237" s="1"/>
      <c r="D237" s="1"/>
      <c r="E237" s="1"/>
      <c r="F237" s="1"/>
      <c r="G237" s="1"/>
      <c r="H237" s="1"/>
      <c r="I237" s="1"/>
      <c r="J237" s="148"/>
    </row>
    <row r="238" spans="1:10" ht="21.95" customHeight="1">
      <c r="A238" s="1"/>
      <c r="B238" s="1"/>
      <c r="C238" s="1"/>
      <c r="D238" s="1"/>
      <c r="E238" s="1"/>
      <c r="F238" s="1"/>
      <c r="G238" s="1"/>
      <c r="H238" s="1"/>
      <c r="I238" s="1"/>
      <c r="J238" s="148"/>
    </row>
    <row r="239" spans="1:10" ht="21.95" customHeight="1">
      <c r="A239" s="1"/>
      <c r="B239" s="1"/>
      <c r="C239" s="1"/>
      <c r="D239" s="1"/>
      <c r="E239" s="1"/>
      <c r="F239" s="1"/>
      <c r="G239" s="1"/>
      <c r="H239" s="1"/>
      <c r="I239" s="1"/>
      <c r="J239" s="148"/>
    </row>
    <row r="240" spans="1:10" ht="21.95" customHeight="1">
      <c r="A240" s="1"/>
      <c r="B240" s="1"/>
      <c r="C240" s="1"/>
      <c r="D240" s="1"/>
      <c r="E240" s="1"/>
      <c r="F240" s="1"/>
      <c r="G240" s="1"/>
      <c r="H240" s="1"/>
      <c r="I240" s="1"/>
      <c r="J240" s="148"/>
    </row>
    <row r="241" spans="1:10" ht="21.95" customHeight="1">
      <c r="A241" s="1"/>
      <c r="B241" s="1"/>
      <c r="C241" s="1"/>
      <c r="D241" s="1"/>
      <c r="E241" s="1"/>
      <c r="F241" s="1"/>
      <c r="G241" s="1"/>
      <c r="H241" s="1"/>
      <c r="I241" s="1"/>
      <c r="J241" s="148"/>
    </row>
    <row r="242" spans="1:10" ht="21.95" customHeight="1">
      <c r="A242" s="1"/>
      <c r="B242" s="1"/>
      <c r="C242" s="1"/>
      <c r="D242" s="1"/>
      <c r="E242" s="1"/>
      <c r="F242" s="1"/>
      <c r="G242" s="1"/>
      <c r="H242" s="1"/>
      <c r="I242" s="1"/>
      <c r="J242" s="148"/>
    </row>
    <row r="243" spans="1:10" ht="21.95" customHeight="1">
      <c r="A243" s="1"/>
      <c r="B243" s="1"/>
      <c r="C243" s="1"/>
      <c r="D243" s="1"/>
      <c r="E243" s="1"/>
      <c r="F243" s="1"/>
      <c r="G243" s="1"/>
      <c r="H243" s="1"/>
      <c r="I243" s="1"/>
      <c r="J243" s="148"/>
    </row>
    <row r="244" spans="1:10" ht="21.95" customHeight="1">
      <c r="A244" s="1"/>
      <c r="B244" s="1"/>
      <c r="C244" s="1"/>
      <c r="D244" s="1"/>
      <c r="E244" s="1"/>
      <c r="F244" s="1"/>
      <c r="G244" s="1"/>
      <c r="H244" s="1"/>
      <c r="I244" s="1"/>
      <c r="J244" s="148"/>
    </row>
    <row r="245" spans="1:10" ht="21.95" customHeight="1">
      <c r="A245" s="1"/>
      <c r="B245" s="1"/>
      <c r="C245" s="1"/>
      <c r="D245" s="1"/>
      <c r="E245" s="1"/>
      <c r="F245" s="1"/>
      <c r="G245" s="1"/>
      <c r="H245" s="1"/>
      <c r="I245" s="1"/>
      <c r="J245" s="148"/>
    </row>
    <row r="246" spans="1:10" ht="21.95" customHeight="1">
      <c r="A246" s="1"/>
      <c r="B246" s="1"/>
      <c r="C246" s="1"/>
      <c r="D246" s="1"/>
      <c r="E246" s="1"/>
      <c r="F246" s="1"/>
      <c r="G246" s="1"/>
      <c r="H246" s="1"/>
      <c r="I246" s="1"/>
      <c r="J246" s="148"/>
    </row>
    <row r="247" spans="1:10" ht="21.95" customHeight="1">
      <c r="A247" s="1"/>
      <c r="B247" s="1"/>
      <c r="C247" s="1"/>
      <c r="D247" s="1"/>
      <c r="E247" s="1"/>
      <c r="F247" s="1"/>
      <c r="G247" s="1"/>
      <c r="H247" s="1"/>
      <c r="I247" s="1"/>
      <c r="J247" s="148"/>
    </row>
    <row r="248" spans="1:10" ht="21.95" customHeight="1">
      <c r="A248" s="1"/>
      <c r="B248" s="1"/>
      <c r="C248" s="1"/>
      <c r="D248" s="1"/>
      <c r="E248" s="1"/>
      <c r="F248" s="1"/>
      <c r="G248" s="1"/>
      <c r="H248" s="1"/>
      <c r="I248" s="1"/>
      <c r="J248" s="148"/>
    </row>
    <row r="249" spans="1:10" ht="21.95" customHeight="1">
      <c r="A249" s="1"/>
      <c r="B249" s="1"/>
      <c r="C249" s="1"/>
      <c r="D249" s="1"/>
      <c r="E249" s="1"/>
      <c r="F249" s="1"/>
      <c r="G249" s="1"/>
      <c r="H249" s="1"/>
      <c r="I249" s="1"/>
      <c r="J249" s="148"/>
    </row>
    <row r="250" spans="1:10" ht="21.95" customHeight="1">
      <c r="A250" s="1"/>
      <c r="B250" s="1"/>
      <c r="C250" s="1"/>
      <c r="D250" s="1"/>
      <c r="E250" s="1"/>
      <c r="F250" s="1"/>
      <c r="G250" s="1"/>
      <c r="H250" s="1"/>
      <c r="I250" s="1"/>
      <c r="J250" s="148"/>
    </row>
    <row r="251" spans="1:10" ht="21.95" customHeight="1">
      <c r="A251" s="1"/>
      <c r="B251" s="1"/>
      <c r="C251" s="1"/>
      <c r="D251" s="1"/>
      <c r="E251" s="1"/>
      <c r="F251" s="1"/>
      <c r="G251" s="1"/>
      <c r="H251" s="1"/>
      <c r="I251" s="1"/>
      <c r="J251" s="148"/>
    </row>
    <row r="252" spans="1:10" ht="21.95" customHeight="1">
      <c r="A252" s="1"/>
      <c r="B252" s="1"/>
      <c r="C252" s="1"/>
      <c r="D252" s="1"/>
      <c r="E252" s="1"/>
      <c r="F252" s="1"/>
      <c r="G252" s="1"/>
      <c r="H252" s="1"/>
      <c r="I252" s="1"/>
      <c r="J252" s="148"/>
    </row>
    <row r="253" spans="1:10" ht="21.95" customHeight="1">
      <c r="A253" s="1"/>
      <c r="B253" s="1"/>
      <c r="C253" s="1"/>
      <c r="D253" s="1"/>
      <c r="E253" s="1"/>
      <c r="F253" s="1"/>
      <c r="G253" s="1"/>
      <c r="H253" s="1"/>
      <c r="I253" s="1"/>
      <c r="J253" s="148"/>
    </row>
    <row r="254" spans="1:10" ht="21.95" customHeight="1">
      <c r="A254" s="1"/>
      <c r="B254" s="1"/>
      <c r="C254" s="1"/>
      <c r="D254" s="1"/>
      <c r="E254" s="1"/>
      <c r="F254" s="1"/>
      <c r="G254" s="1"/>
      <c r="H254" s="1"/>
      <c r="I254" s="1"/>
      <c r="J254" s="148"/>
    </row>
    <row r="255" spans="1:10" ht="21.95" customHeight="1">
      <c r="A255" s="1"/>
      <c r="B255" s="1"/>
      <c r="C255" s="1"/>
      <c r="D255" s="1"/>
      <c r="E255" s="1"/>
      <c r="F255" s="1"/>
      <c r="G255" s="1"/>
      <c r="H255" s="1"/>
      <c r="I255" s="1"/>
      <c r="J255" s="148"/>
    </row>
    <row r="256" spans="1:10" ht="21.95" customHeight="1">
      <c r="A256" s="1"/>
      <c r="B256" s="1"/>
      <c r="C256" s="1"/>
      <c r="D256" s="1"/>
      <c r="E256" s="1"/>
      <c r="F256" s="1"/>
      <c r="G256" s="1"/>
      <c r="H256" s="1"/>
      <c r="I256" s="1"/>
      <c r="J256" s="148"/>
    </row>
    <row r="257" spans="1:10" ht="21.95" customHeight="1">
      <c r="A257" s="1"/>
      <c r="B257" s="1"/>
      <c r="C257" s="1"/>
      <c r="D257" s="1"/>
      <c r="E257" s="1"/>
      <c r="F257" s="1"/>
      <c r="G257" s="1"/>
      <c r="H257" s="1"/>
      <c r="I257" s="1"/>
      <c r="J257" s="148"/>
    </row>
    <row r="258" spans="1:10" ht="21.95" customHeight="1">
      <c r="A258" s="1"/>
      <c r="B258" s="1"/>
      <c r="C258" s="1"/>
      <c r="D258" s="1"/>
      <c r="E258" s="1"/>
      <c r="F258" s="1"/>
      <c r="G258" s="1"/>
      <c r="H258" s="1"/>
      <c r="I258" s="1"/>
      <c r="J258" s="148"/>
    </row>
    <row r="259" spans="1:10" ht="21.95" customHeight="1">
      <c r="A259" s="1"/>
      <c r="B259" s="1"/>
      <c r="C259" s="1"/>
      <c r="D259" s="1"/>
      <c r="E259" s="1"/>
      <c r="F259" s="1"/>
      <c r="G259" s="1"/>
      <c r="H259" s="1"/>
      <c r="I259" s="1"/>
      <c r="J259" s="148"/>
    </row>
    <row r="260" spans="1:10" ht="21.95" customHeight="1">
      <c r="A260" s="1"/>
      <c r="B260" s="1"/>
      <c r="C260" s="1"/>
      <c r="D260" s="1"/>
      <c r="E260" s="1"/>
      <c r="F260" s="1"/>
      <c r="G260" s="1"/>
      <c r="H260" s="1"/>
      <c r="I260" s="1"/>
      <c r="J260" s="148"/>
    </row>
    <row r="261" spans="1:10" ht="21.95" customHeight="1">
      <c r="A261" s="1"/>
      <c r="B261" s="1"/>
      <c r="C261" s="1"/>
      <c r="D261" s="1"/>
      <c r="E261" s="1"/>
      <c r="F261" s="1"/>
      <c r="G261" s="1"/>
      <c r="H261" s="1"/>
      <c r="I261" s="1"/>
      <c r="J261" s="148"/>
    </row>
    <row r="262" spans="1:10" ht="21.95" customHeight="1">
      <c r="A262" s="1"/>
      <c r="B262" s="1"/>
      <c r="C262" s="1"/>
      <c r="D262" s="1"/>
      <c r="E262" s="1"/>
      <c r="F262" s="1"/>
      <c r="G262" s="1"/>
      <c r="H262" s="1"/>
      <c r="I262" s="1"/>
      <c r="J262" s="148"/>
    </row>
    <row r="263" spans="1:10" ht="21.95" customHeight="1">
      <c r="A263" s="1"/>
      <c r="B263" s="1"/>
      <c r="C263" s="1"/>
      <c r="D263" s="1"/>
      <c r="E263" s="1"/>
      <c r="F263" s="1"/>
      <c r="G263" s="1"/>
      <c r="H263" s="1"/>
      <c r="I263" s="1"/>
      <c r="J263" s="148"/>
    </row>
    <row r="264" spans="1:10" ht="21.95" customHeight="1">
      <c r="A264" s="1"/>
      <c r="B264" s="1"/>
      <c r="C264" s="1"/>
      <c r="D264" s="1"/>
      <c r="E264" s="1"/>
      <c r="F264" s="1"/>
      <c r="G264" s="1"/>
      <c r="H264" s="1"/>
      <c r="I264" s="1"/>
      <c r="J264" s="148"/>
    </row>
    <row r="265" spans="1:10" ht="21.95" customHeight="1">
      <c r="A265" s="1"/>
      <c r="B265" s="1"/>
      <c r="C265" s="1"/>
      <c r="D265" s="1"/>
      <c r="E265" s="1"/>
      <c r="F265" s="1"/>
      <c r="G265" s="1"/>
      <c r="H265" s="1"/>
      <c r="I265" s="1"/>
      <c r="J265" s="148"/>
    </row>
    <row r="266" spans="1:10" ht="21.95" customHeight="1">
      <c r="A266" s="1"/>
      <c r="B266" s="1"/>
      <c r="C266" s="1"/>
      <c r="D266" s="1"/>
      <c r="E266" s="1"/>
      <c r="F266" s="1"/>
      <c r="G266" s="1"/>
      <c r="H266" s="1"/>
      <c r="I266" s="1"/>
      <c r="J266" s="148"/>
    </row>
    <row r="267" spans="1:10" ht="21.95" customHeight="1">
      <c r="A267" s="1"/>
      <c r="B267" s="1"/>
      <c r="C267" s="1"/>
      <c r="D267" s="1"/>
      <c r="E267" s="1"/>
      <c r="F267" s="1"/>
      <c r="G267" s="1"/>
      <c r="H267" s="1"/>
      <c r="I267" s="1"/>
      <c r="J267" s="148"/>
    </row>
    <row r="268" spans="1:10" ht="21.95" customHeight="1">
      <c r="A268" s="1"/>
      <c r="B268" s="1"/>
      <c r="C268" s="1"/>
      <c r="D268" s="1"/>
      <c r="E268" s="1"/>
      <c r="F268" s="1"/>
      <c r="G268" s="1"/>
      <c r="H268" s="1"/>
      <c r="I268" s="1"/>
      <c r="J268" s="148"/>
    </row>
    <row r="269" spans="1:10" ht="21.95" customHeight="1">
      <c r="A269" s="1"/>
      <c r="B269" s="1"/>
      <c r="C269" s="1"/>
      <c r="D269" s="1"/>
      <c r="E269" s="1"/>
      <c r="F269" s="1"/>
      <c r="G269" s="1"/>
      <c r="H269" s="1"/>
      <c r="I269" s="1"/>
      <c r="J269" s="148"/>
    </row>
    <row r="270" spans="1:10" ht="21.95" customHeight="1">
      <c r="A270" s="1"/>
      <c r="B270" s="1"/>
      <c r="C270" s="1"/>
      <c r="D270" s="1"/>
      <c r="E270" s="1"/>
      <c r="F270" s="1"/>
      <c r="G270" s="1"/>
      <c r="H270" s="1"/>
      <c r="I270" s="1"/>
      <c r="J270" s="148"/>
    </row>
    <row r="271" spans="1:10" ht="21.95" customHeight="1">
      <c r="A271" s="1"/>
      <c r="B271" s="1"/>
      <c r="C271" s="1"/>
      <c r="D271" s="1"/>
      <c r="E271" s="1"/>
      <c r="F271" s="1"/>
      <c r="G271" s="1"/>
      <c r="H271" s="1"/>
      <c r="I271" s="1"/>
      <c r="J271" s="148"/>
    </row>
    <row r="272" spans="1:10" ht="21.95" customHeight="1">
      <c r="A272" s="1"/>
      <c r="B272" s="1"/>
      <c r="C272" s="1"/>
      <c r="D272" s="1"/>
      <c r="E272" s="1"/>
      <c r="F272" s="1"/>
      <c r="G272" s="1"/>
      <c r="H272" s="1"/>
      <c r="I272" s="1"/>
      <c r="J272" s="148"/>
    </row>
    <row r="273" spans="1:10" ht="21.95" customHeight="1">
      <c r="A273" s="1"/>
      <c r="B273" s="1"/>
      <c r="C273" s="1"/>
      <c r="D273" s="1"/>
      <c r="E273" s="1"/>
      <c r="F273" s="1"/>
      <c r="G273" s="1"/>
      <c r="H273" s="1"/>
      <c r="I273" s="1"/>
      <c r="J273" s="148"/>
    </row>
    <row r="274" spans="1:10" ht="21.95" customHeight="1">
      <c r="A274" s="1"/>
      <c r="B274" s="1"/>
      <c r="C274" s="1"/>
      <c r="D274" s="1"/>
      <c r="E274" s="1"/>
      <c r="F274" s="1"/>
      <c r="G274" s="1"/>
      <c r="H274" s="1"/>
      <c r="I274" s="1"/>
      <c r="J274" s="148"/>
    </row>
    <row r="275" spans="1:10" ht="21.95" customHeight="1">
      <c r="A275" s="1"/>
      <c r="B275" s="1"/>
      <c r="C275" s="1"/>
      <c r="D275" s="1"/>
      <c r="E275" s="1"/>
      <c r="F275" s="1"/>
      <c r="G275" s="1"/>
      <c r="H275" s="1"/>
      <c r="I275" s="1"/>
      <c r="J275" s="148"/>
    </row>
    <row r="276" spans="1:10" ht="21.95" customHeight="1">
      <c r="A276" s="1"/>
      <c r="B276" s="1"/>
      <c r="C276" s="1"/>
      <c r="D276" s="1"/>
      <c r="E276" s="1"/>
      <c r="F276" s="1"/>
      <c r="G276" s="1"/>
      <c r="H276" s="1"/>
      <c r="I276" s="1"/>
      <c r="J276" s="148"/>
    </row>
    <row r="277" spans="1:10" ht="21.95" customHeight="1">
      <c r="A277" s="1"/>
      <c r="B277" s="1"/>
      <c r="C277" s="1"/>
      <c r="D277" s="1"/>
      <c r="E277" s="1"/>
      <c r="F277" s="1"/>
      <c r="G277" s="1"/>
      <c r="H277" s="1"/>
      <c r="I277" s="1"/>
      <c r="J277" s="148"/>
    </row>
    <row r="278" spans="1:10" ht="21.95" customHeight="1">
      <c r="A278" s="1"/>
      <c r="B278" s="1"/>
      <c r="C278" s="1"/>
      <c r="D278" s="1"/>
      <c r="E278" s="1"/>
      <c r="F278" s="1"/>
      <c r="G278" s="1"/>
      <c r="H278" s="1"/>
      <c r="I278" s="1"/>
      <c r="J278" s="148"/>
    </row>
    <row r="279" spans="1:10" ht="21.95" customHeight="1">
      <c r="A279" s="1"/>
      <c r="B279" s="1"/>
      <c r="C279" s="1"/>
      <c r="D279" s="1"/>
      <c r="E279" s="1"/>
      <c r="F279" s="1"/>
      <c r="G279" s="1"/>
      <c r="H279" s="1"/>
      <c r="I279" s="1"/>
      <c r="J279" s="148"/>
    </row>
    <row r="280" spans="1:10" ht="21.95" customHeight="1">
      <c r="A280" s="1"/>
      <c r="B280" s="1"/>
      <c r="C280" s="1"/>
      <c r="D280" s="1"/>
      <c r="E280" s="1"/>
      <c r="F280" s="1"/>
      <c r="G280" s="1"/>
      <c r="H280" s="1"/>
      <c r="I280" s="1"/>
      <c r="J280" s="148"/>
    </row>
    <row r="281" spans="1:10" ht="21.95" customHeight="1">
      <c r="A281" s="1"/>
      <c r="B281" s="1"/>
      <c r="C281" s="1"/>
      <c r="D281" s="1"/>
      <c r="E281" s="1"/>
      <c r="F281" s="1"/>
      <c r="G281" s="1"/>
      <c r="H281" s="1"/>
      <c r="I281" s="1"/>
      <c r="J281" s="148"/>
    </row>
    <row r="282" spans="1:10" ht="21.95" customHeight="1">
      <c r="A282" s="1"/>
      <c r="B282" s="1"/>
      <c r="C282" s="1"/>
      <c r="D282" s="1"/>
      <c r="E282" s="1"/>
      <c r="F282" s="1"/>
      <c r="G282" s="1"/>
      <c r="H282" s="1"/>
      <c r="I282" s="1"/>
      <c r="J282" s="148"/>
    </row>
    <row r="283" spans="1:10" ht="21.95" customHeight="1">
      <c r="A283" s="1"/>
      <c r="B283" s="1"/>
      <c r="C283" s="1"/>
      <c r="D283" s="1"/>
      <c r="E283" s="1"/>
      <c r="F283" s="1"/>
      <c r="G283" s="1"/>
      <c r="H283" s="1"/>
      <c r="I283" s="1"/>
      <c r="J283" s="148"/>
    </row>
    <row r="284" spans="1:10" ht="21.95" customHeight="1">
      <c r="A284" s="1"/>
      <c r="B284" s="1"/>
      <c r="C284" s="1"/>
      <c r="D284" s="1"/>
      <c r="E284" s="1"/>
      <c r="F284" s="1"/>
      <c r="G284" s="1"/>
      <c r="H284" s="1"/>
      <c r="I284" s="1"/>
      <c r="J284" s="148"/>
    </row>
    <row r="285" spans="1:10" ht="21.95" customHeight="1">
      <c r="A285" s="1"/>
      <c r="B285" s="1"/>
      <c r="C285" s="1"/>
      <c r="D285" s="1"/>
      <c r="E285" s="1"/>
      <c r="F285" s="1"/>
      <c r="G285" s="1"/>
      <c r="H285" s="1"/>
      <c r="I285" s="1"/>
      <c r="J285" s="148"/>
    </row>
    <row r="286" spans="1:10" ht="21.95" customHeight="1">
      <c r="A286" s="1"/>
      <c r="B286" s="1"/>
      <c r="C286" s="1"/>
      <c r="D286" s="1"/>
      <c r="E286" s="1"/>
      <c r="F286" s="1"/>
      <c r="G286" s="1"/>
      <c r="H286" s="1"/>
      <c r="I286" s="1"/>
      <c r="J286" s="148"/>
    </row>
    <row r="287" spans="1:10" ht="21.95" customHeight="1">
      <c r="A287" s="1"/>
      <c r="B287" s="1"/>
      <c r="C287" s="1"/>
      <c r="D287" s="1"/>
      <c r="E287" s="1"/>
      <c r="F287" s="1"/>
      <c r="G287" s="1"/>
      <c r="H287" s="1"/>
      <c r="I287" s="1"/>
      <c r="J287" s="148"/>
    </row>
    <row r="288" spans="1:10" ht="21.95" customHeight="1">
      <c r="A288" s="1"/>
      <c r="B288" s="1"/>
      <c r="C288" s="1"/>
      <c r="D288" s="1"/>
      <c r="E288" s="1"/>
      <c r="F288" s="1"/>
      <c r="G288" s="1"/>
      <c r="H288" s="1"/>
      <c r="I288" s="1"/>
      <c r="J288" s="148"/>
    </row>
    <row r="289" spans="1:10" ht="21.95" customHeight="1">
      <c r="A289" s="1"/>
      <c r="B289" s="1"/>
      <c r="C289" s="1"/>
      <c r="D289" s="1"/>
      <c r="E289" s="1"/>
      <c r="F289" s="1"/>
      <c r="G289" s="1"/>
      <c r="H289" s="1"/>
      <c r="I289" s="1"/>
      <c r="J289" s="148"/>
    </row>
    <row r="290" spans="1:10" ht="21.95" customHeight="1">
      <c r="A290" s="1"/>
      <c r="B290" s="1"/>
      <c r="C290" s="1"/>
      <c r="D290" s="1"/>
      <c r="E290" s="1"/>
      <c r="F290" s="1"/>
      <c r="G290" s="1"/>
      <c r="H290" s="1"/>
      <c r="I290" s="1"/>
      <c r="J290" s="148"/>
    </row>
    <row r="291" spans="1:10" ht="21.95" customHeight="1">
      <c r="A291" s="1"/>
      <c r="B291" s="1"/>
      <c r="C291" s="1"/>
      <c r="D291" s="1"/>
      <c r="E291" s="1"/>
      <c r="F291" s="1"/>
      <c r="G291" s="1"/>
      <c r="H291" s="1"/>
      <c r="I291" s="1"/>
      <c r="J291" s="148"/>
    </row>
    <row r="292" spans="1:10" ht="21.95" customHeight="1">
      <c r="A292" s="1"/>
      <c r="B292" s="1"/>
      <c r="C292" s="1"/>
      <c r="D292" s="1"/>
      <c r="E292" s="1"/>
      <c r="F292" s="1"/>
      <c r="G292" s="1"/>
      <c r="H292" s="1"/>
      <c r="I292" s="1"/>
      <c r="J292" s="148"/>
    </row>
    <row r="293" spans="1:10" ht="21.95" customHeight="1">
      <c r="A293" s="1"/>
      <c r="B293" s="1"/>
      <c r="C293" s="1"/>
      <c r="D293" s="1"/>
      <c r="E293" s="1"/>
      <c r="F293" s="1"/>
      <c r="G293" s="1"/>
      <c r="H293" s="1"/>
      <c r="I293" s="1"/>
      <c r="J293" s="148"/>
    </row>
    <row r="294" spans="1:10" ht="21.95" customHeight="1">
      <c r="A294" s="1"/>
      <c r="B294" s="1"/>
      <c r="C294" s="1"/>
      <c r="D294" s="1"/>
      <c r="E294" s="1"/>
      <c r="F294" s="1"/>
      <c r="G294" s="1"/>
      <c r="H294" s="1"/>
      <c r="I294" s="1"/>
      <c r="J294" s="148"/>
    </row>
    <row r="295" spans="1:10" ht="21.95" customHeight="1">
      <c r="A295" s="1"/>
      <c r="B295" s="1"/>
      <c r="C295" s="1"/>
      <c r="D295" s="1"/>
      <c r="E295" s="1"/>
      <c r="F295" s="1"/>
      <c r="G295" s="1"/>
      <c r="H295" s="1"/>
      <c r="I295" s="1"/>
      <c r="J295" s="148"/>
    </row>
    <row r="296" spans="1:10" ht="21.95" customHeight="1">
      <c r="A296" s="1"/>
      <c r="B296" s="1"/>
      <c r="C296" s="1"/>
      <c r="D296" s="1"/>
      <c r="E296" s="1"/>
      <c r="F296" s="1"/>
      <c r="G296" s="1"/>
      <c r="H296" s="1"/>
      <c r="I296" s="1"/>
      <c r="J296" s="148"/>
    </row>
    <row r="297" spans="1:10" ht="21.95" customHeight="1">
      <c r="A297" s="1"/>
      <c r="B297" s="1"/>
      <c r="C297" s="1"/>
      <c r="D297" s="1"/>
      <c r="E297" s="1"/>
      <c r="F297" s="1"/>
      <c r="G297" s="1"/>
      <c r="H297" s="1"/>
      <c r="I297" s="1"/>
      <c r="J297" s="148"/>
    </row>
    <row r="298" spans="1:10" ht="21.95" customHeight="1">
      <c r="A298" s="1"/>
      <c r="B298" s="1"/>
      <c r="C298" s="1"/>
      <c r="D298" s="1"/>
      <c r="E298" s="1"/>
      <c r="F298" s="1"/>
      <c r="G298" s="1"/>
      <c r="H298" s="1"/>
      <c r="I298" s="1"/>
      <c r="J298" s="148"/>
    </row>
    <row r="299" spans="1:10" ht="21.95" customHeight="1">
      <c r="A299" s="1"/>
      <c r="B299" s="1"/>
      <c r="C299" s="1"/>
      <c r="D299" s="1"/>
      <c r="E299" s="1"/>
      <c r="F299" s="1"/>
      <c r="G299" s="1"/>
      <c r="H299" s="1"/>
      <c r="I299" s="1"/>
      <c r="J299" s="148"/>
    </row>
    <row r="300" spans="1:10" ht="21.95" customHeight="1">
      <c r="A300" s="1"/>
      <c r="B300" s="1"/>
      <c r="C300" s="1"/>
      <c r="D300" s="1"/>
      <c r="E300" s="1"/>
      <c r="F300" s="1"/>
      <c r="G300" s="1"/>
      <c r="H300" s="1"/>
      <c r="I300" s="1"/>
      <c r="J300" s="148"/>
    </row>
    <row r="301" spans="1:10" ht="21.95" customHeight="1">
      <c r="A301" s="1"/>
      <c r="B301" s="1"/>
      <c r="C301" s="1"/>
      <c r="D301" s="1"/>
      <c r="E301" s="1"/>
      <c r="F301" s="1"/>
      <c r="G301" s="1"/>
      <c r="H301" s="1"/>
      <c r="I301" s="1"/>
      <c r="J301" s="148"/>
    </row>
    <row r="302" spans="1:10" ht="21.95" customHeight="1">
      <c r="A302" s="1"/>
      <c r="B302" s="1"/>
      <c r="C302" s="1"/>
      <c r="D302" s="1"/>
      <c r="E302" s="1"/>
      <c r="F302" s="1"/>
      <c r="G302" s="1"/>
      <c r="H302" s="1"/>
      <c r="I302" s="1"/>
      <c r="J302" s="148"/>
    </row>
    <row r="303" spans="1:10" ht="21.95" customHeight="1">
      <c r="A303" s="1"/>
      <c r="B303" s="1"/>
      <c r="C303" s="1"/>
      <c r="D303" s="1"/>
      <c r="E303" s="1"/>
      <c r="F303" s="1"/>
      <c r="G303" s="1"/>
      <c r="H303" s="1"/>
      <c r="I303" s="1"/>
      <c r="J303" s="148"/>
    </row>
    <row r="304" spans="1:10" ht="21.95" customHeight="1">
      <c r="A304" s="1"/>
      <c r="B304" s="1"/>
      <c r="C304" s="1"/>
      <c r="D304" s="1"/>
      <c r="E304" s="1"/>
      <c r="F304" s="1"/>
      <c r="G304" s="1"/>
      <c r="H304" s="1"/>
    </row>
    <row r="305" spans="1:8" ht="21.95" customHeight="1">
      <c r="A305" s="1"/>
      <c r="B305" s="1"/>
      <c r="C305" s="1"/>
      <c r="D305" s="1"/>
      <c r="E305" s="1"/>
      <c r="F305" s="1"/>
      <c r="G305" s="1"/>
      <c r="H305" s="1"/>
    </row>
    <row r="306" spans="1:8" ht="21.95" customHeight="1">
      <c r="A306" s="1"/>
      <c r="B306" s="1"/>
      <c r="C306" s="1"/>
      <c r="D306" s="1"/>
      <c r="E306" s="1"/>
      <c r="F306" s="1"/>
      <c r="G306" s="1"/>
      <c r="H306" s="1"/>
    </row>
    <row r="307" spans="1:8" ht="21.95" customHeight="1">
      <c r="A307" s="1"/>
      <c r="B307" s="1"/>
      <c r="C307" s="1"/>
      <c r="D307" s="1"/>
      <c r="E307" s="1"/>
      <c r="F307" s="1"/>
      <c r="G307" s="1"/>
      <c r="H307" s="1"/>
    </row>
    <row r="308" spans="1:8" ht="21.95" customHeight="1">
      <c r="A308" s="1"/>
      <c r="B308" s="1"/>
      <c r="C308" s="1"/>
      <c r="D308" s="1"/>
      <c r="E308" s="1"/>
      <c r="F308" s="1"/>
      <c r="G308" s="1"/>
      <c r="H308" s="1"/>
    </row>
    <row r="309" spans="1:8" ht="21.95" customHeight="1">
      <c r="A309" s="1"/>
      <c r="B309" s="1"/>
      <c r="C309" s="1"/>
      <c r="D309" s="1"/>
      <c r="E309" s="1"/>
      <c r="F309" s="1"/>
      <c r="G309" s="1"/>
      <c r="H309" s="1"/>
    </row>
    <row r="310" spans="1:8" ht="21.95" customHeight="1">
      <c r="A310" s="1"/>
      <c r="B310" s="1"/>
      <c r="C310" s="1"/>
      <c r="D310" s="1"/>
      <c r="E310" s="1"/>
      <c r="F310" s="1"/>
      <c r="G310" s="1"/>
      <c r="H310" s="1"/>
    </row>
    <row r="311" spans="1:8" ht="21.95" customHeight="1">
      <c r="A311" s="1"/>
      <c r="B311" s="1"/>
      <c r="C311" s="1"/>
      <c r="D311" s="1"/>
      <c r="E311" s="1"/>
      <c r="F311" s="1"/>
      <c r="G311" s="1"/>
      <c r="H311" s="1"/>
    </row>
    <row r="312" spans="1:8" ht="21.95" customHeight="1">
      <c r="A312" s="1"/>
      <c r="B312" s="1"/>
      <c r="C312" s="1"/>
      <c r="D312" s="1"/>
      <c r="E312" s="1"/>
      <c r="F312" s="1"/>
      <c r="G312" s="1"/>
      <c r="H312" s="1"/>
    </row>
    <row r="313" spans="1:8" ht="21.95" customHeight="1">
      <c r="A313" s="1"/>
      <c r="B313" s="1"/>
      <c r="C313" s="1"/>
      <c r="D313" s="1"/>
      <c r="E313" s="1"/>
      <c r="F313" s="1"/>
      <c r="G313" s="1"/>
      <c r="H313" s="1"/>
    </row>
    <row r="314" spans="1:8" ht="21.95" customHeight="1">
      <c r="A314" s="1"/>
      <c r="B314" s="1"/>
      <c r="C314" s="1"/>
      <c r="D314" s="1"/>
      <c r="E314" s="1"/>
      <c r="F314" s="1"/>
      <c r="G314" s="1"/>
      <c r="H314" s="1"/>
    </row>
    <row r="315" spans="1:8" ht="21.95" customHeight="1">
      <c r="A315" s="1"/>
      <c r="B315" s="1"/>
      <c r="C315" s="1"/>
      <c r="D315" s="1"/>
      <c r="E315" s="1"/>
      <c r="F315" s="1"/>
      <c r="G315" s="1"/>
      <c r="H315" s="1"/>
    </row>
    <row r="316" spans="1:8" ht="21.95" customHeight="1">
      <c r="A316" s="1"/>
      <c r="B316" s="1"/>
      <c r="C316" s="1"/>
      <c r="D316" s="1"/>
      <c r="E316" s="1"/>
      <c r="F316" s="1"/>
      <c r="G316" s="1"/>
      <c r="H316" s="1"/>
    </row>
    <row r="317" spans="1:8" ht="21.95" customHeight="1">
      <c r="A317" s="1"/>
      <c r="B317" s="1"/>
      <c r="C317" s="1"/>
      <c r="D317" s="1"/>
      <c r="E317" s="1"/>
      <c r="F317" s="1"/>
      <c r="G317" s="1"/>
      <c r="H317" s="1"/>
    </row>
    <row r="318" spans="1:8" ht="21.95" customHeight="1">
      <c r="A318" s="1"/>
      <c r="B318" s="1"/>
      <c r="C318" s="1"/>
      <c r="D318" s="1"/>
      <c r="E318" s="1"/>
      <c r="F318" s="1"/>
      <c r="G318" s="1"/>
      <c r="H318" s="1"/>
    </row>
  </sheetData>
  <mergeCells count="98">
    <mergeCell ref="A61:C61"/>
    <mergeCell ref="A65:C65"/>
    <mergeCell ref="A45:C45"/>
    <mergeCell ref="E64:E65"/>
    <mergeCell ref="F64:F65"/>
    <mergeCell ref="E58:E59"/>
    <mergeCell ref="F58:F59"/>
    <mergeCell ref="A50:D50"/>
    <mergeCell ref="A54:D54"/>
    <mergeCell ref="A49:C49"/>
    <mergeCell ref="E44:E45"/>
    <mergeCell ref="F44:F45"/>
    <mergeCell ref="G64:G65"/>
    <mergeCell ref="H64:H65"/>
    <mergeCell ref="A66:D66"/>
    <mergeCell ref="A33:C33"/>
    <mergeCell ref="E60:E61"/>
    <mergeCell ref="F60:F61"/>
    <mergeCell ref="G60:G61"/>
    <mergeCell ref="H60:H61"/>
    <mergeCell ref="E62:E63"/>
    <mergeCell ref="F62:F63"/>
    <mergeCell ref="G62:G63"/>
    <mergeCell ref="H62:H63"/>
    <mergeCell ref="E56:E57"/>
    <mergeCell ref="F56:F57"/>
    <mergeCell ref="G56:G57"/>
    <mergeCell ref="H56:H57"/>
    <mergeCell ref="G58:G59"/>
    <mergeCell ref="H58:H59"/>
    <mergeCell ref="E48:E49"/>
    <mergeCell ref="F48:F49"/>
    <mergeCell ref="G48:G49"/>
    <mergeCell ref="H48:H49"/>
    <mergeCell ref="G44:G45"/>
    <mergeCell ref="H44:H45"/>
    <mergeCell ref="E46:E47"/>
    <mergeCell ref="F46:F47"/>
    <mergeCell ref="G46:G47"/>
    <mergeCell ref="H46:H47"/>
    <mergeCell ref="A38:D38"/>
    <mergeCell ref="E40:E41"/>
    <mergeCell ref="F40:F41"/>
    <mergeCell ref="G40:G41"/>
    <mergeCell ref="H40:H41"/>
    <mergeCell ref="E42:E43"/>
    <mergeCell ref="F42:F43"/>
    <mergeCell ref="G42:G43"/>
    <mergeCell ref="H42:H43"/>
    <mergeCell ref="E32:E33"/>
    <mergeCell ref="F32:F33"/>
    <mergeCell ref="G32:G33"/>
    <mergeCell ref="H32:H33"/>
    <mergeCell ref="E26:E27"/>
    <mergeCell ref="F26:F27"/>
    <mergeCell ref="G26:G27"/>
    <mergeCell ref="H26:H27"/>
    <mergeCell ref="A34:D34"/>
    <mergeCell ref="E28:E29"/>
    <mergeCell ref="F28:F29"/>
    <mergeCell ref="G28:G29"/>
    <mergeCell ref="H28:H29"/>
    <mergeCell ref="E30:E31"/>
    <mergeCell ref="F30:F31"/>
    <mergeCell ref="G30:G31"/>
    <mergeCell ref="H30:H31"/>
    <mergeCell ref="G17:G18"/>
    <mergeCell ref="E24:E25"/>
    <mergeCell ref="F24:F25"/>
    <mergeCell ref="G24:G25"/>
    <mergeCell ref="H24:H25"/>
    <mergeCell ref="E9:E10"/>
    <mergeCell ref="F9:F10"/>
    <mergeCell ref="A22:D22"/>
    <mergeCell ref="A19:D19"/>
    <mergeCell ref="E17:E18"/>
    <mergeCell ref="F17:F18"/>
    <mergeCell ref="G9:G10"/>
    <mergeCell ref="A7:D7"/>
    <mergeCell ref="H17:H18"/>
    <mergeCell ref="H9:H10"/>
    <mergeCell ref="E11:E12"/>
    <mergeCell ref="F11:F12"/>
    <mergeCell ref="G11:G12"/>
    <mergeCell ref="H11:H12"/>
    <mergeCell ref="E15:E16"/>
    <mergeCell ref="F15:F16"/>
    <mergeCell ref="G15:G16"/>
    <mergeCell ref="H15:H16"/>
    <mergeCell ref="E13:E14"/>
    <mergeCell ref="F13:F14"/>
    <mergeCell ref="G13:G14"/>
    <mergeCell ref="H13:H14"/>
    <mergeCell ref="J9:J10"/>
    <mergeCell ref="J11:J12"/>
    <mergeCell ref="J13:J14"/>
    <mergeCell ref="J15:J16"/>
    <mergeCell ref="J17:J18"/>
  </mergeCells>
  <pageMargins left="0.31496062992125984" right="0.11811023622047245" top="0.86" bottom="0.15748031496062992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0"/>
  <sheetViews>
    <sheetView topLeftCell="A40" workbookViewId="0">
      <selection activeCell="F35" sqref="F35"/>
    </sheetView>
  </sheetViews>
  <sheetFormatPr defaultRowHeight="21"/>
  <cols>
    <col min="1" max="1" width="5.375" customWidth="1"/>
    <col min="2" max="2" width="4" style="133" customWidth="1"/>
  </cols>
  <sheetData>
    <row r="1" spans="1:13">
      <c r="A1" s="2" t="s">
        <v>125</v>
      </c>
      <c r="B1" s="132"/>
      <c r="C1" s="1"/>
      <c r="D1" s="1"/>
      <c r="E1" s="1"/>
      <c r="F1" s="1"/>
      <c r="G1" s="1"/>
    </row>
    <row r="2" spans="1:13">
      <c r="A2" s="132" t="s">
        <v>791</v>
      </c>
      <c r="C2" s="1"/>
      <c r="D2" s="1"/>
      <c r="E2" s="1"/>
      <c r="F2" s="1"/>
      <c r="G2" s="1"/>
      <c r="M2" s="2"/>
    </row>
    <row r="3" spans="1:13">
      <c r="A3" s="1"/>
      <c r="B3" s="133" t="s">
        <v>770</v>
      </c>
      <c r="C3" s="1"/>
      <c r="D3" s="1"/>
      <c r="E3" s="1"/>
      <c r="F3" s="1"/>
      <c r="G3" s="1"/>
    </row>
    <row r="4" spans="1:13">
      <c r="A4" s="133" t="s">
        <v>771</v>
      </c>
      <c r="C4" s="1"/>
      <c r="D4" s="1"/>
      <c r="E4" s="1"/>
      <c r="F4" s="1"/>
      <c r="G4" s="1"/>
    </row>
    <row r="5" spans="1:13">
      <c r="A5" s="133" t="s">
        <v>772</v>
      </c>
      <c r="C5" s="1"/>
      <c r="D5" s="1"/>
      <c r="E5" s="1"/>
      <c r="F5" s="1"/>
      <c r="G5" s="1"/>
    </row>
    <row r="6" spans="1:13">
      <c r="A6" s="1"/>
      <c r="B6" s="51" t="s">
        <v>755</v>
      </c>
      <c r="C6" s="46" t="s">
        <v>754</v>
      </c>
      <c r="D6" s="133"/>
      <c r="E6" s="133"/>
      <c r="F6" s="133"/>
      <c r="G6" s="133"/>
      <c r="H6" s="38"/>
      <c r="I6" s="38"/>
    </row>
    <row r="7" spans="1:13">
      <c r="A7" s="1"/>
      <c r="B7" s="51" t="s">
        <v>757</v>
      </c>
      <c r="C7" s="46" t="s">
        <v>756</v>
      </c>
      <c r="D7" s="46"/>
      <c r="E7" s="133"/>
      <c r="F7" s="133"/>
      <c r="G7" s="133"/>
      <c r="H7" s="38"/>
      <c r="I7" s="38"/>
    </row>
    <row r="8" spans="1:13">
      <c r="B8" s="51" t="s">
        <v>758</v>
      </c>
      <c r="C8" s="133" t="s">
        <v>779</v>
      </c>
      <c r="D8" s="210"/>
      <c r="E8" s="38"/>
      <c r="F8" s="38"/>
      <c r="G8" s="38"/>
      <c r="H8" s="38"/>
      <c r="I8" s="38"/>
    </row>
    <row r="9" spans="1:13" s="131" customFormat="1">
      <c r="A9" s="46" t="s">
        <v>780</v>
      </c>
      <c r="B9" s="51"/>
      <c r="D9" s="210"/>
      <c r="E9" s="38"/>
      <c r="F9" s="38"/>
      <c r="G9" s="38"/>
      <c r="H9" s="38"/>
      <c r="I9" s="38"/>
    </row>
    <row r="10" spans="1:13">
      <c r="B10" s="51" t="s">
        <v>759</v>
      </c>
      <c r="C10" s="46" t="s">
        <v>773</v>
      </c>
      <c r="D10" s="210"/>
      <c r="E10" s="38"/>
      <c r="F10" s="38"/>
      <c r="G10" s="38"/>
      <c r="H10" s="38"/>
      <c r="I10" s="38"/>
    </row>
    <row r="11" spans="1:13">
      <c r="B11" s="51" t="s">
        <v>760</v>
      </c>
      <c r="C11" s="46" t="s">
        <v>782</v>
      </c>
    </row>
    <row r="12" spans="1:13">
      <c r="B12" s="51" t="s">
        <v>761</v>
      </c>
      <c r="C12" s="46" t="s">
        <v>774</v>
      </c>
      <c r="D12" s="210"/>
      <c r="E12" s="38"/>
      <c r="F12" s="38"/>
      <c r="G12" s="38"/>
      <c r="H12" s="38"/>
      <c r="I12" s="38"/>
    </row>
    <row r="13" spans="1:13">
      <c r="B13" s="51" t="s">
        <v>762</v>
      </c>
      <c r="C13" s="46" t="s">
        <v>775</v>
      </c>
      <c r="D13" s="210"/>
      <c r="E13" s="38"/>
      <c r="F13" s="38"/>
      <c r="G13" s="38"/>
      <c r="H13" s="38"/>
      <c r="I13" s="38"/>
    </row>
    <row r="14" spans="1:13">
      <c r="B14" s="51" t="s">
        <v>763</v>
      </c>
      <c r="C14" s="46" t="s">
        <v>776</v>
      </c>
      <c r="D14" s="210"/>
      <c r="E14" s="38"/>
      <c r="F14" s="38"/>
      <c r="G14" s="38"/>
      <c r="H14" s="38"/>
      <c r="I14" s="38"/>
    </row>
    <row r="15" spans="1:13">
      <c r="B15" s="51" t="s">
        <v>764</v>
      </c>
      <c r="C15" s="46" t="s">
        <v>777</v>
      </c>
      <c r="D15" s="210"/>
      <c r="E15" s="38"/>
      <c r="F15" s="38"/>
      <c r="G15" s="38"/>
      <c r="H15" s="38"/>
      <c r="I15" s="38"/>
    </row>
    <row r="16" spans="1:13">
      <c r="B16" s="51" t="s">
        <v>765</v>
      </c>
      <c r="C16" s="46" t="s">
        <v>778</v>
      </c>
      <c r="D16" s="210"/>
      <c r="E16" s="38"/>
      <c r="F16" s="38"/>
      <c r="G16" s="38"/>
      <c r="H16" s="38"/>
      <c r="I16" s="38"/>
    </row>
    <row r="17" spans="1:9">
      <c r="B17" s="51" t="s">
        <v>766</v>
      </c>
      <c r="C17" s="133" t="s">
        <v>783</v>
      </c>
      <c r="D17" s="210"/>
      <c r="E17" s="38"/>
      <c r="F17" s="38"/>
      <c r="G17" s="38"/>
      <c r="H17" s="38"/>
      <c r="I17" s="38"/>
    </row>
    <row r="18" spans="1:9">
      <c r="B18" s="51" t="s">
        <v>767</v>
      </c>
      <c r="C18" s="133" t="s">
        <v>781</v>
      </c>
      <c r="D18" s="210"/>
      <c r="E18" s="38"/>
      <c r="F18" s="38"/>
      <c r="G18" s="38"/>
      <c r="H18" s="38"/>
      <c r="I18" s="38"/>
    </row>
    <row r="19" spans="1:9">
      <c r="B19" s="51" t="s">
        <v>768</v>
      </c>
      <c r="C19" s="133" t="s">
        <v>785</v>
      </c>
    </row>
    <row r="20" spans="1:9">
      <c r="B20" s="51" t="s">
        <v>769</v>
      </c>
      <c r="C20" s="46" t="s">
        <v>784</v>
      </c>
      <c r="D20" s="210"/>
      <c r="E20" s="38"/>
      <c r="F20" s="38"/>
      <c r="G20" s="38"/>
      <c r="H20" s="38"/>
      <c r="I20" s="38"/>
    </row>
    <row r="21" spans="1:9">
      <c r="B21" s="51" t="s">
        <v>786</v>
      </c>
      <c r="C21" s="133" t="s">
        <v>787</v>
      </c>
    </row>
    <row r="22" spans="1:9">
      <c r="B22" s="51" t="s">
        <v>788</v>
      </c>
      <c r="C22" s="133" t="s">
        <v>789</v>
      </c>
    </row>
    <row r="23" spans="1:9">
      <c r="B23" s="51"/>
    </row>
    <row r="24" spans="1:9">
      <c r="B24" s="51"/>
    </row>
    <row r="25" spans="1:9">
      <c r="B25" s="51"/>
    </row>
    <row r="26" spans="1:9">
      <c r="B26" s="208"/>
    </row>
    <row r="30" spans="1:9" s="131" customFormat="1">
      <c r="B30" s="133"/>
    </row>
    <row r="32" spans="1:9">
      <c r="A32" s="132" t="s">
        <v>790</v>
      </c>
    </row>
    <row r="33" spans="1:11">
      <c r="A33" s="212"/>
      <c r="B33" s="212" t="s">
        <v>1070</v>
      </c>
      <c r="C33" s="212"/>
      <c r="D33" s="212"/>
      <c r="E33" s="212"/>
      <c r="F33" s="212"/>
      <c r="G33" s="212"/>
      <c r="H33" s="212"/>
      <c r="I33" s="212"/>
      <c r="J33" s="212"/>
      <c r="K33" s="133"/>
    </row>
    <row r="34" spans="1:11">
      <c r="A34" s="212" t="s">
        <v>792</v>
      </c>
      <c r="B34" s="212"/>
      <c r="C34" s="212"/>
      <c r="D34" s="212"/>
      <c r="E34" s="212"/>
      <c r="F34" s="212"/>
      <c r="G34" s="212"/>
      <c r="H34" s="212"/>
      <c r="I34" s="212"/>
      <c r="J34" s="212"/>
      <c r="K34" s="133"/>
    </row>
    <row r="35" spans="1:11">
      <c r="A35" s="212" t="s">
        <v>1071</v>
      </c>
      <c r="B35" s="212"/>
      <c r="C35" s="212"/>
      <c r="D35" s="212"/>
      <c r="E35" s="212"/>
      <c r="F35" s="212"/>
      <c r="G35" s="212"/>
      <c r="H35" s="212"/>
      <c r="I35" s="212"/>
      <c r="J35" s="212"/>
      <c r="K35" s="133"/>
    </row>
    <row r="36" spans="1:11">
      <c r="A36" s="212" t="s">
        <v>1072</v>
      </c>
      <c r="B36" s="212"/>
      <c r="C36" s="212"/>
      <c r="D36" s="212"/>
      <c r="E36" s="212"/>
      <c r="F36" s="212"/>
      <c r="G36" s="212"/>
      <c r="H36" s="212"/>
      <c r="I36" s="212"/>
      <c r="J36" s="212"/>
      <c r="K36" s="133"/>
    </row>
    <row r="37" spans="1:11">
      <c r="A37" s="212" t="s">
        <v>1073</v>
      </c>
      <c r="B37" s="212"/>
      <c r="C37" s="212"/>
      <c r="D37" s="212"/>
      <c r="E37" s="212"/>
      <c r="F37" s="212"/>
      <c r="G37" s="212"/>
      <c r="H37" s="212"/>
      <c r="I37" s="212"/>
      <c r="J37" s="212"/>
      <c r="K37" s="133"/>
    </row>
    <row r="38" spans="1:11">
      <c r="A38" s="212" t="s">
        <v>1074</v>
      </c>
      <c r="B38" s="212"/>
      <c r="C38" s="212"/>
      <c r="D38" s="212"/>
      <c r="E38" s="212"/>
      <c r="F38" s="212"/>
      <c r="G38" s="212"/>
      <c r="H38" s="212"/>
      <c r="I38" s="212"/>
      <c r="J38" s="212"/>
      <c r="K38" s="133"/>
    </row>
    <row r="39" spans="1:11" ht="21.75">
      <c r="A39" s="213" t="s">
        <v>795</v>
      </c>
      <c r="B39" s="212"/>
      <c r="C39" s="212"/>
      <c r="D39" s="212"/>
      <c r="E39" s="212"/>
      <c r="F39" s="212"/>
      <c r="G39" s="212"/>
      <c r="H39" s="212"/>
      <c r="I39" s="212"/>
      <c r="J39" s="212"/>
      <c r="K39" s="133"/>
    </row>
    <row r="40" spans="1:11">
      <c r="B40" s="133" t="s">
        <v>796</v>
      </c>
    </row>
    <row r="41" spans="1:11">
      <c r="A41" s="133" t="s">
        <v>793</v>
      </c>
    </row>
    <row r="42" spans="1:11">
      <c r="A42" s="133" t="s">
        <v>1075</v>
      </c>
    </row>
    <row r="43" spans="1:11">
      <c r="A43" s="133" t="s">
        <v>794</v>
      </c>
    </row>
    <row r="44" spans="1:11">
      <c r="B44" s="133" t="s">
        <v>1077</v>
      </c>
    </row>
    <row r="45" spans="1:11" ht="23.25">
      <c r="A45" s="211" t="s">
        <v>1076</v>
      </c>
    </row>
    <row r="46" spans="1:11">
      <c r="B46" s="133" t="s">
        <v>797</v>
      </c>
    </row>
    <row r="47" spans="1:11">
      <c r="A47" s="133" t="s">
        <v>798</v>
      </c>
    </row>
    <row r="48" spans="1:11">
      <c r="B48" s="133" t="s">
        <v>1078</v>
      </c>
    </row>
    <row r="49" spans="1:2">
      <c r="A49" s="133" t="s">
        <v>800</v>
      </c>
    </row>
    <row r="50" spans="1:2">
      <c r="B50" s="133" t="s">
        <v>801</v>
      </c>
    </row>
  </sheetData>
  <pageMargins left="0.87" right="0.31496062992125984" top="0.91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19"/>
  <sheetViews>
    <sheetView topLeftCell="A28" zoomScale="110" zoomScaleNormal="110" workbookViewId="0">
      <selection activeCell="A4" sqref="A4"/>
    </sheetView>
  </sheetViews>
  <sheetFormatPr defaultRowHeight="21"/>
  <cols>
    <col min="1" max="1" width="6.75" style="133" customWidth="1"/>
    <col min="2" max="9" width="9" style="133"/>
    <col min="10" max="10" width="6" style="133" customWidth="1"/>
    <col min="11" max="16384" width="9" style="133"/>
  </cols>
  <sheetData>
    <row r="2" spans="1:10">
      <c r="A2" s="132" t="s">
        <v>590</v>
      </c>
    </row>
    <row r="3" spans="1:10">
      <c r="B3" s="133" t="s">
        <v>1079</v>
      </c>
    </row>
    <row r="4" spans="1:10">
      <c r="A4" s="133" t="s">
        <v>1080</v>
      </c>
    </row>
    <row r="5" spans="1:10">
      <c r="A5" s="133" t="s">
        <v>617</v>
      </c>
    </row>
    <row r="6" spans="1:10">
      <c r="B6" s="133" t="s">
        <v>619</v>
      </c>
    </row>
    <row r="7" spans="1:10">
      <c r="A7" s="133" t="s">
        <v>618</v>
      </c>
    </row>
    <row r="8" spans="1:10">
      <c r="B8" s="133" t="s">
        <v>621</v>
      </c>
    </row>
    <row r="9" spans="1:10">
      <c r="A9" s="133" t="s">
        <v>620</v>
      </c>
    </row>
    <row r="10" spans="1:10">
      <c r="B10" s="431" t="s">
        <v>612</v>
      </c>
      <c r="C10" s="431"/>
      <c r="D10" s="431"/>
      <c r="E10" s="431"/>
      <c r="F10" s="431"/>
      <c r="G10" s="431"/>
      <c r="H10" s="431"/>
      <c r="I10" s="431"/>
      <c r="J10" s="431"/>
    </row>
    <row r="11" spans="1:10">
      <c r="B11" s="431" t="s">
        <v>613</v>
      </c>
      <c r="C11" s="431"/>
      <c r="D11" s="431"/>
      <c r="E11" s="431"/>
      <c r="F11" s="431"/>
      <c r="G11" s="431"/>
      <c r="H11" s="431"/>
      <c r="I11" s="431"/>
      <c r="J11" s="431"/>
    </row>
    <row r="12" spans="1:10">
      <c r="B12" s="133" t="s">
        <v>622</v>
      </c>
    </row>
    <row r="13" spans="1:10">
      <c r="A13" s="133" t="s">
        <v>623</v>
      </c>
    </row>
    <row r="14" spans="1:10">
      <c r="B14" s="133" t="s">
        <v>624</v>
      </c>
    </row>
    <row r="15" spans="1:10">
      <c r="B15" s="133" t="s">
        <v>625</v>
      </c>
    </row>
    <row r="16" spans="1:10">
      <c r="A16" s="133" t="s">
        <v>404</v>
      </c>
    </row>
    <row r="17" spans="2:3">
      <c r="B17" s="133" t="s">
        <v>614</v>
      </c>
    </row>
    <row r="18" spans="2:3">
      <c r="B18" s="133" t="s">
        <v>615</v>
      </c>
      <c r="C18" s="38"/>
    </row>
    <row r="19" spans="2:3">
      <c r="B19" s="133" t="s">
        <v>616</v>
      </c>
    </row>
  </sheetData>
  <mergeCells count="2">
    <mergeCell ref="B10:J10"/>
    <mergeCell ref="B11:J11"/>
  </mergeCells>
  <pageMargins left="0.79" right="0.25" top="0.74803149606299213" bottom="0.55118110236220474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T243"/>
  <sheetViews>
    <sheetView topLeftCell="A175" zoomScale="120" zoomScaleNormal="120" workbookViewId="0">
      <selection sqref="A1:K1"/>
    </sheetView>
  </sheetViews>
  <sheetFormatPr defaultRowHeight="21.95" customHeight="1"/>
  <cols>
    <col min="1" max="1" width="4.5" style="1" customWidth="1"/>
    <col min="2" max="2" width="4.875" style="1" customWidth="1"/>
    <col min="3" max="3" width="4.875" style="39" customWidth="1"/>
    <col min="4" max="4" width="9.25" style="1" customWidth="1"/>
    <col min="5" max="9" width="9" style="1"/>
    <col min="10" max="10" width="9.25" style="1" customWidth="1"/>
    <col min="11" max="11" width="4.875" style="1" customWidth="1"/>
    <col min="12" max="12" width="4.75" style="1" customWidth="1"/>
    <col min="13" max="13" width="4.625" style="1" customWidth="1"/>
    <col min="14" max="22" width="9" style="1"/>
    <col min="23" max="23" width="4.375" style="1" customWidth="1"/>
    <col min="24" max="24" width="3.875" style="1" customWidth="1"/>
    <col min="25" max="25" width="3.75" style="1" customWidth="1"/>
    <col min="26" max="26" width="3.875" style="1" customWidth="1"/>
    <col min="27" max="27" width="4" style="1" customWidth="1"/>
    <col min="28" max="28" width="4.5" style="1" customWidth="1"/>
    <col min="29" max="30" width="9" style="1"/>
    <col min="31" max="31" width="10.375" style="1" customWidth="1"/>
    <col min="32" max="35" width="9" style="1"/>
    <col min="36" max="37" width="4.25" style="1" customWidth="1"/>
    <col min="38" max="38" width="4" style="1" customWidth="1"/>
    <col min="39" max="39" width="4.25" style="1" customWidth="1"/>
    <col min="40" max="16384" width="9" style="1"/>
  </cols>
  <sheetData>
    <row r="1" spans="1:43" ht="27.75" customHeight="1">
      <c r="A1" s="356" t="s">
        <v>126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209"/>
      <c r="Z1" s="2" t="s">
        <v>213</v>
      </c>
      <c r="AA1" s="2"/>
      <c r="AL1" s="2" t="s">
        <v>335</v>
      </c>
    </row>
    <row r="2" spans="1:43" ht="30" customHeight="1">
      <c r="A2" s="356" t="s">
        <v>127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209"/>
      <c r="Z2" s="2"/>
      <c r="AA2" s="37" t="s">
        <v>306</v>
      </c>
      <c r="AM2" s="2" t="s">
        <v>336</v>
      </c>
    </row>
    <row r="3" spans="1:43" s="133" customFormat="1" ht="12" customHeight="1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O3" s="432"/>
      <c r="P3" s="432"/>
      <c r="Q3" s="432"/>
      <c r="R3" s="432"/>
      <c r="S3" s="432"/>
      <c r="T3" s="432"/>
      <c r="Z3" s="132"/>
      <c r="AA3" s="37"/>
      <c r="AM3" s="132"/>
    </row>
    <row r="4" spans="1:43" ht="21.95" customHeight="1">
      <c r="A4" s="132" t="s">
        <v>806</v>
      </c>
      <c r="B4" s="2"/>
      <c r="C4" s="37"/>
      <c r="O4"/>
      <c r="P4" s="246" t="s">
        <v>922</v>
      </c>
      <c r="AA4" s="1" t="s">
        <v>323</v>
      </c>
      <c r="AN4" s="2" t="s">
        <v>337</v>
      </c>
      <c r="AO4"/>
      <c r="AP4"/>
      <c r="AQ4"/>
    </row>
    <row r="5" spans="1:43" s="133" customFormat="1" ht="21.95" customHeight="1">
      <c r="A5" s="132"/>
      <c r="B5" s="431" t="s">
        <v>1100</v>
      </c>
      <c r="C5" s="431"/>
      <c r="D5" s="431"/>
      <c r="E5" s="431"/>
      <c r="F5" s="431"/>
      <c r="G5" s="431"/>
      <c r="H5" s="431"/>
      <c r="I5" s="431"/>
      <c r="J5" s="431"/>
      <c r="K5" s="431"/>
      <c r="N5" s="238"/>
      <c r="AN5" s="132"/>
      <c r="AO5" s="131"/>
      <c r="AP5" s="131"/>
      <c r="AQ5" s="131"/>
    </row>
    <row r="6" spans="1:43" s="133" customFormat="1" ht="21.95" customHeight="1">
      <c r="A6" s="62" t="s">
        <v>818</v>
      </c>
      <c r="B6" s="132"/>
      <c r="C6" s="37"/>
      <c r="N6" s="238"/>
      <c r="AN6" s="132"/>
      <c r="AO6" s="131"/>
      <c r="AP6" s="131"/>
      <c r="AQ6" s="131"/>
    </row>
    <row r="7" spans="1:43" s="133" customFormat="1" ht="21.95" customHeight="1">
      <c r="A7" s="133" t="s">
        <v>819</v>
      </c>
      <c r="B7" s="132"/>
      <c r="C7" s="37"/>
      <c r="N7" s="238"/>
      <c r="AN7" s="132"/>
      <c r="AO7" s="131"/>
      <c r="AP7" s="131"/>
      <c r="AQ7" s="131"/>
    </row>
    <row r="8" spans="1:43" s="133" customFormat="1" ht="21.95" customHeight="1">
      <c r="A8" s="133" t="s">
        <v>820</v>
      </c>
      <c r="B8" s="132"/>
      <c r="C8" s="37"/>
      <c r="N8" s="238"/>
      <c r="AN8" s="132"/>
      <c r="AO8" s="131"/>
      <c r="AP8" s="131"/>
      <c r="AQ8" s="131"/>
    </row>
    <row r="9" spans="1:43" s="133" customFormat="1" ht="21.95" customHeight="1">
      <c r="B9" s="239" t="s">
        <v>811</v>
      </c>
      <c r="C9" s="37"/>
      <c r="N9" s="238"/>
      <c r="AN9" s="132"/>
      <c r="AO9" s="131"/>
      <c r="AP9" s="131"/>
      <c r="AQ9" s="131"/>
    </row>
    <row r="10" spans="1:43" s="133" customFormat="1" ht="21.95" customHeight="1">
      <c r="B10" s="433" t="s">
        <v>1085</v>
      </c>
      <c r="C10" s="433"/>
      <c r="D10" s="433"/>
      <c r="E10" s="433"/>
      <c r="F10" s="433"/>
      <c r="G10" s="433"/>
      <c r="H10" s="433"/>
      <c r="I10" s="433"/>
      <c r="J10" s="433"/>
      <c r="K10" s="433"/>
      <c r="N10" s="238"/>
      <c r="AN10" s="132"/>
      <c r="AO10" s="131"/>
      <c r="AP10" s="131"/>
      <c r="AQ10" s="131"/>
    </row>
    <row r="11" spans="1:43" s="133" customFormat="1" ht="21.95" customHeight="1">
      <c r="A11" s="62" t="s">
        <v>1084</v>
      </c>
      <c r="B11" s="132"/>
      <c r="C11" s="37"/>
      <c r="N11" s="238"/>
      <c r="AN11" s="132"/>
      <c r="AO11" s="131"/>
      <c r="AP11" s="131"/>
      <c r="AQ11" s="131"/>
    </row>
    <row r="12" spans="1:43" s="133" customFormat="1" ht="21.95" customHeight="1">
      <c r="A12" s="62" t="s">
        <v>1101</v>
      </c>
      <c r="B12" s="132"/>
      <c r="C12" s="37"/>
      <c r="N12" s="238"/>
      <c r="AN12" s="132"/>
      <c r="AO12" s="131"/>
      <c r="AP12" s="131"/>
      <c r="AQ12" s="131"/>
    </row>
    <row r="13" spans="1:43" s="133" customFormat="1" ht="21.95" customHeight="1">
      <c r="A13" s="62" t="s">
        <v>1081</v>
      </c>
      <c r="B13" s="132"/>
      <c r="C13" s="37"/>
      <c r="N13" s="238"/>
      <c r="AN13" s="132"/>
      <c r="AO13" s="131"/>
      <c r="AP13" s="131"/>
      <c r="AQ13" s="131"/>
    </row>
    <row r="14" spans="1:43" s="133" customFormat="1" ht="21.95" customHeight="1">
      <c r="A14" s="62" t="s">
        <v>1086</v>
      </c>
      <c r="B14" s="132"/>
      <c r="C14" s="37"/>
      <c r="N14" s="238"/>
      <c r="AN14" s="132"/>
      <c r="AO14" s="131"/>
      <c r="AP14" s="131"/>
      <c r="AQ14" s="131"/>
    </row>
    <row r="15" spans="1:43" s="133" customFormat="1" ht="21.95" customHeight="1">
      <c r="A15" s="133" t="s">
        <v>1082</v>
      </c>
      <c r="B15" s="132"/>
      <c r="C15" s="37"/>
      <c r="N15" s="238"/>
      <c r="AN15" s="132"/>
      <c r="AO15" s="131"/>
      <c r="AP15" s="131"/>
      <c r="AQ15" s="131"/>
    </row>
    <row r="16" spans="1:43" s="133" customFormat="1" ht="21.95" customHeight="1">
      <c r="A16" s="292" t="s">
        <v>1098</v>
      </c>
      <c r="B16" s="132"/>
      <c r="C16" s="37"/>
      <c r="N16" s="238"/>
      <c r="AN16" s="132"/>
      <c r="AO16" s="131"/>
      <c r="AP16" s="131"/>
      <c r="AQ16" s="131"/>
    </row>
    <row r="17" spans="1:43" s="133" customFormat="1" ht="21.95" customHeight="1">
      <c r="A17" s="244" t="s">
        <v>1083</v>
      </c>
      <c r="B17" s="132"/>
      <c r="C17" s="37"/>
      <c r="N17" s="238"/>
      <c r="AN17" s="132"/>
      <c r="AO17" s="131"/>
      <c r="AP17" s="131"/>
      <c r="AQ17" s="131"/>
    </row>
    <row r="18" spans="1:43" s="133" customFormat="1" ht="21.95" customHeight="1">
      <c r="B18" s="433" t="s">
        <v>1087</v>
      </c>
      <c r="C18" s="433"/>
      <c r="D18" s="433"/>
      <c r="E18" s="433"/>
      <c r="F18" s="433"/>
      <c r="G18" s="433"/>
      <c r="H18" s="433"/>
      <c r="I18" s="433"/>
      <c r="J18" s="433"/>
      <c r="K18" s="433"/>
      <c r="N18" s="238"/>
      <c r="AN18" s="132"/>
      <c r="AO18" s="131"/>
      <c r="AP18" s="131"/>
      <c r="AQ18" s="131"/>
    </row>
    <row r="19" spans="1:43" s="133" customFormat="1" ht="21.95" customHeight="1">
      <c r="A19" s="62" t="s">
        <v>1088</v>
      </c>
      <c r="B19" s="132"/>
      <c r="C19" s="37"/>
      <c r="N19" s="238"/>
      <c r="AN19" s="132"/>
      <c r="AO19" s="131"/>
      <c r="AP19" s="131"/>
      <c r="AQ19" s="131"/>
    </row>
    <row r="20" spans="1:43" s="133" customFormat="1" ht="21.95" customHeight="1">
      <c r="A20" s="62" t="s">
        <v>1102</v>
      </c>
      <c r="B20" s="132"/>
      <c r="C20" s="37"/>
      <c r="N20" s="238"/>
      <c r="AN20" s="132"/>
      <c r="AO20" s="131"/>
      <c r="AP20" s="131"/>
      <c r="AQ20" s="131"/>
    </row>
    <row r="21" spans="1:43" s="133" customFormat="1" ht="21.95" customHeight="1">
      <c r="A21" s="62" t="s">
        <v>1103</v>
      </c>
      <c r="B21" s="132"/>
      <c r="C21" s="37"/>
      <c r="N21" s="238"/>
      <c r="AN21" s="132"/>
      <c r="AO21" s="131"/>
      <c r="AP21" s="131"/>
      <c r="AQ21" s="131"/>
    </row>
    <row r="22" spans="1:43" s="133" customFormat="1" ht="21.95" customHeight="1">
      <c r="A22" s="62" t="s">
        <v>1089</v>
      </c>
      <c r="B22" s="132"/>
      <c r="C22" s="37"/>
      <c r="N22" s="238"/>
      <c r="AN22" s="132"/>
      <c r="AO22" s="131"/>
      <c r="AP22" s="131"/>
      <c r="AQ22" s="131"/>
    </row>
    <row r="23" spans="1:43" s="133" customFormat="1" ht="21.95" customHeight="1">
      <c r="A23" s="62" t="s">
        <v>1090</v>
      </c>
      <c r="B23" s="132"/>
      <c r="C23" s="37"/>
      <c r="N23" s="238"/>
      <c r="AN23" s="132"/>
      <c r="AO23" s="131"/>
      <c r="AP23" s="131"/>
      <c r="AQ23" s="131"/>
    </row>
    <row r="24" spans="1:43" s="133" customFormat="1" ht="21.95" customHeight="1">
      <c r="A24" s="62" t="s">
        <v>1099</v>
      </c>
      <c r="B24" s="132"/>
      <c r="C24" s="37"/>
      <c r="N24" s="238"/>
      <c r="AN24" s="132"/>
      <c r="AO24" s="131"/>
      <c r="AP24" s="131"/>
      <c r="AQ24" s="131"/>
    </row>
    <row r="25" spans="1:43" s="133" customFormat="1" ht="21.95" customHeight="1">
      <c r="A25" s="62" t="s">
        <v>1091</v>
      </c>
      <c r="B25" s="132"/>
      <c r="C25" s="37"/>
      <c r="N25" s="238"/>
      <c r="AN25" s="132"/>
      <c r="AO25" s="131"/>
      <c r="AP25" s="131"/>
      <c r="AQ25" s="131"/>
    </row>
    <row r="26" spans="1:43" s="133" customFormat="1" ht="21.95" customHeight="1">
      <c r="A26" s="62" t="s">
        <v>1092</v>
      </c>
      <c r="B26" s="132"/>
      <c r="C26" s="37"/>
      <c r="N26" s="238"/>
      <c r="AN26" s="132"/>
      <c r="AO26" s="131"/>
      <c r="AP26" s="131"/>
      <c r="AQ26" s="131"/>
    </row>
    <row r="27" spans="1:43" s="133" customFormat="1" ht="21.95" customHeight="1">
      <c r="A27" s="62" t="s">
        <v>1093</v>
      </c>
      <c r="B27" s="132"/>
      <c r="C27" s="37"/>
      <c r="N27" s="238"/>
      <c r="AN27" s="132"/>
      <c r="AO27" s="131"/>
      <c r="AP27" s="131"/>
      <c r="AQ27" s="131"/>
    </row>
    <row r="28" spans="1:43" s="133" customFormat="1" ht="21.95" customHeight="1">
      <c r="A28" s="62" t="s">
        <v>1094</v>
      </c>
      <c r="B28" s="132"/>
      <c r="C28" s="37"/>
      <c r="N28" s="238"/>
      <c r="AN28" s="132"/>
      <c r="AO28" s="131"/>
      <c r="AP28" s="131"/>
      <c r="AQ28" s="131"/>
    </row>
    <row r="29" spans="1:43" s="133" customFormat="1" ht="21.95" customHeight="1">
      <c r="A29" s="133" t="s">
        <v>1095</v>
      </c>
      <c r="B29" s="132"/>
      <c r="C29" s="37"/>
      <c r="N29" s="238"/>
      <c r="AN29" s="132"/>
      <c r="AO29" s="131"/>
      <c r="AP29" s="131"/>
      <c r="AQ29" s="131"/>
    </row>
    <row r="30" spans="1:43" s="133" customFormat="1" ht="21.95" customHeight="1">
      <c r="A30" s="133" t="s">
        <v>1096</v>
      </c>
      <c r="B30" s="132"/>
      <c r="C30" s="37"/>
      <c r="N30" s="238"/>
      <c r="AN30" s="132"/>
      <c r="AO30" s="131"/>
      <c r="AP30" s="131"/>
      <c r="AQ30" s="131"/>
    </row>
    <row r="31" spans="1:43" s="133" customFormat="1" ht="21.95" customHeight="1">
      <c r="A31" s="133" t="s">
        <v>1097</v>
      </c>
      <c r="B31" s="132"/>
      <c r="C31" s="37"/>
      <c r="N31" s="238"/>
      <c r="AN31" s="132"/>
      <c r="AO31" s="131"/>
      <c r="AP31" s="131"/>
      <c r="AQ31" s="131"/>
    </row>
    <row r="32" spans="1:43" s="133" customFormat="1" ht="21.95" customHeight="1">
      <c r="B32" s="37" t="s">
        <v>809</v>
      </c>
      <c r="C32" s="1"/>
      <c r="D32" s="38"/>
      <c r="E32" s="1"/>
      <c r="N32" s="238"/>
      <c r="AN32" s="132"/>
      <c r="AO32" s="131"/>
      <c r="AP32" s="131"/>
      <c r="AQ32" s="131"/>
    </row>
    <row r="33" spans="1:43" s="133" customFormat="1" ht="21.95" customHeight="1">
      <c r="A33" s="37"/>
      <c r="B33" s="133" t="s">
        <v>808</v>
      </c>
      <c r="D33" s="38"/>
      <c r="N33" s="238"/>
      <c r="AN33" s="132"/>
      <c r="AO33" s="131"/>
      <c r="AP33" s="131"/>
      <c r="AQ33" s="131"/>
    </row>
    <row r="34" spans="1:43" s="133" customFormat="1" ht="21.95" customHeight="1">
      <c r="B34" s="132"/>
      <c r="C34" s="37"/>
      <c r="N34" s="238"/>
      <c r="AN34" s="132"/>
      <c r="AO34" s="131"/>
      <c r="AP34" s="131"/>
      <c r="AQ34" s="131"/>
    </row>
    <row r="35" spans="1:43" s="133" customFormat="1" ht="21.95" customHeight="1">
      <c r="B35" s="132" t="s">
        <v>810</v>
      </c>
      <c r="D35" s="38"/>
      <c r="N35" s="238"/>
      <c r="AN35" s="132"/>
      <c r="AO35" s="131"/>
      <c r="AP35" s="131"/>
      <c r="AQ35" s="131"/>
    </row>
    <row r="36" spans="1:43" s="133" customFormat="1" ht="21.95" customHeight="1">
      <c r="A36" s="132"/>
      <c r="B36" s="240" t="s">
        <v>821</v>
      </c>
      <c r="D36" s="38"/>
      <c r="N36" s="238"/>
      <c r="AN36" s="132"/>
      <c r="AO36" s="131"/>
      <c r="AP36" s="131"/>
      <c r="AQ36" s="131"/>
    </row>
    <row r="37" spans="1:43" s="133" customFormat="1" ht="21.95" customHeight="1">
      <c r="A37" s="62" t="s">
        <v>1007</v>
      </c>
      <c r="B37" s="37"/>
      <c r="D37" s="38"/>
      <c r="N37" s="238"/>
      <c r="AN37" s="132"/>
      <c r="AO37" s="131"/>
      <c r="AP37" s="131"/>
      <c r="AQ37" s="131"/>
    </row>
    <row r="38" spans="1:43" s="133" customFormat="1" ht="21.95" customHeight="1">
      <c r="A38" s="62" t="s">
        <v>822</v>
      </c>
      <c r="B38" s="37"/>
      <c r="D38" s="38"/>
      <c r="N38" s="238"/>
      <c r="AN38" s="132"/>
      <c r="AO38" s="131"/>
      <c r="AP38" s="131"/>
      <c r="AQ38" s="131"/>
    </row>
    <row r="39" spans="1:43" s="133" customFormat="1" ht="21.95" customHeight="1">
      <c r="A39" s="62" t="s">
        <v>1104</v>
      </c>
      <c r="B39" s="37"/>
      <c r="D39" s="38"/>
      <c r="N39" s="238"/>
      <c r="AN39" s="132"/>
      <c r="AO39" s="131"/>
      <c r="AP39" s="131"/>
      <c r="AQ39" s="131"/>
    </row>
    <row r="40" spans="1:43" s="133" customFormat="1" ht="21.95" customHeight="1">
      <c r="A40" s="62" t="s">
        <v>1105</v>
      </c>
      <c r="B40" s="37"/>
      <c r="D40" s="38"/>
      <c r="N40" s="238"/>
      <c r="AN40" s="132"/>
      <c r="AO40" s="131"/>
      <c r="AP40" s="131"/>
      <c r="AQ40" s="131"/>
    </row>
    <row r="41" spans="1:43" s="133" customFormat="1" ht="21.95" customHeight="1">
      <c r="A41" s="62" t="s">
        <v>823</v>
      </c>
      <c r="B41" s="37"/>
      <c r="D41" s="38"/>
      <c r="N41" s="238"/>
      <c r="AN41" s="132"/>
      <c r="AO41" s="131"/>
      <c r="AP41" s="131"/>
      <c r="AQ41" s="131"/>
    </row>
    <row r="42" spans="1:43" s="133" customFormat="1" ht="21.95" customHeight="1">
      <c r="A42" s="62" t="s">
        <v>1106</v>
      </c>
      <c r="B42" s="37"/>
      <c r="D42" s="38"/>
      <c r="N42" s="238"/>
      <c r="AN42" s="132"/>
      <c r="AO42" s="131"/>
      <c r="AP42" s="131"/>
      <c r="AQ42" s="131"/>
    </row>
    <row r="43" spans="1:43" s="133" customFormat="1" ht="21.95" customHeight="1">
      <c r="A43" s="434" t="s">
        <v>1008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N43" s="238"/>
      <c r="AN43" s="132"/>
      <c r="AO43" s="131"/>
      <c r="AP43" s="131"/>
      <c r="AQ43" s="131"/>
    </row>
    <row r="44" spans="1:43" s="133" customFormat="1" ht="21.95" customHeight="1">
      <c r="A44" s="133" t="s">
        <v>824</v>
      </c>
      <c r="B44" s="132"/>
      <c r="C44" s="37"/>
      <c r="N44" s="238"/>
      <c r="AN44" s="132"/>
      <c r="AO44" s="131"/>
      <c r="AP44" s="131"/>
      <c r="AQ44" s="131"/>
    </row>
    <row r="45" spans="1:43" s="133" customFormat="1" ht="21.95" customHeight="1">
      <c r="A45" s="132"/>
      <c r="B45" s="37" t="s">
        <v>812</v>
      </c>
      <c r="N45" s="238"/>
      <c r="AN45" s="132"/>
      <c r="AO45" s="131"/>
      <c r="AP45" s="131"/>
      <c r="AQ45" s="131"/>
    </row>
    <row r="46" spans="1:43" ht="21.95" customHeight="1">
      <c r="B46" s="39" t="s">
        <v>409</v>
      </c>
      <c r="C46" s="1"/>
      <c r="X46" s="1" t="s">
        <v>208</v>
      </c>
      <c r="AN46" s="1" t="s">
        <v>338</v>
      </c>
      <c r="AO46"/>
      <c r="AP46"/>
    </row>
    <row r="47" spans="1:43" ht="21.95" customHeight="1">
      <c r="B47" s="39"/>
      <c r="C47" s="1" t="s">
        <v>410</v>
      </c>
      <c r="AO47"/>
      <c r="AP47"/>
    </row>
    <row r="48" spans="1:43" ht="21.95" customHeight="1">
      <c r="B48" s="39" t="s">
        <v>407</v>
      </c>
      <c r="C48" s="1"/>
      <c r="AA48" s="1" t="s">
        <v>324</v>
      </c>
      <c r="AN48" s="1" t="s">
        <v>339</v>
      </c>
      <c r="AO48"/>
      <c r="AP48"/>
    </row>
    <row r="49" spans="2:46" ht="21.95" customHeight="1">
      <c r="B49" s="39"/>
      <c r="C49" s="1" t="s">
        <v>408</v>
      </c>
      <c r="X49" s="1" t="s">
        <v>209</v>
      </c>
      <c r="AM49" s="2" t="s">
        <v>340</v>
      </c>
      <c r="AN49" s="39"/>
      <c r="AO49" s="39"/>
      <c r="AP49" s="39"/>
      <c r="AQ49" s="39"/>
    </row>
    <row r="50" spans="2:46" ht="21.95" customHeight="1">
      <c r="B50" s="39" t="s">
        <v>411</v>
      </c>
      <c r="C50" s="1"/>
      <c r="AA50" s="1" t="s">
        <v>325</v>
      </c>
      <c r="AN50" s="2" t="s">
        <v>337</v>
      </c>
    </row>
    <row r="51" spans="2:46" ht="21.95" customHeight="1">
      <c r="B51" s="39"/>
      <c r="C51" s="1" t="s">
        <v>412</v>
      </c>
      <c r="X51" s="1" t="s">
        <v>210</v>
      </c>
      <c r="AM51" s="39"/>
      <c r="AN51" s="1" t="s">
        <v>341</v>
      </c>
      <c r="AO51"/>
      <c r="AP51"/>
      <c r="AQ51"/>
    </row>
    <row r="52" spans="2:46" ht="21.95" customHeight="1">
      <c r="B52" s="39" t="s">
        <v>825</v>
      </c>
      <c r="C52" s="1"/>
      <c r="AA52" s="1" t="s">
        <v>326</v>
      </c>
      <c r="AM52" s="39"/>
      <c r="AN52" s="1" t="s">
        <v>342</v>
      </c>
      <c r="AO52"/>
      <c r="AP52"/>
    </row>
    <row r="53" spans="2:46" ht="21.95" customHeight="1">
      <c r="B53" s="39"/>
      <c r="C53" s="133" t="s">
        <v>826</v>
      </c>
      <c r="X53" s="1" t="s">
        <v>211</v>
      </c>
      <c r="AM53" s="39"/>
      <c r="AN53" s="1" t="s">
        <v>343</v>
      </c>
      <c r="AO53"/>
      <c r="AP53"/>
    </row>
    <row r="54" spans="2:46" ht="21.95" customHeight="1">
      <c r="B54" s="39" t="s">
        <v>413</v>
      </c>
      <c r="C54" s="1"/>
      <c r="X54" s="1" t="s">
        <v>212</v>
      </c>
      <c r="AM54" s="39"/>
      <c r="AN54" s="1" t="s">
        <v>344</v>
      </c>
      <c r="AO54"/>
      <c r="AP54"/>
      <c r="AQ54"/>
    </row>
    <row r="55" spans="2:46" ht="21.95" customHeight="1">
      <c r="B55" s="39"/>
      <c r="C55" s="1" t="s">
        <v>414</v>
      </c>
      <c r="AA55" s="37" t="s">
        <v>307</v>
      </c>
      <c r="AM55" s="39"/>
      <c r="AN55" s="1" t="s">
        <v>345</v>
      </c>
      <c r="AO55"/>
      <c r="AP55"/>
    </row>
    <row r="56" spans="2:46" ht="21.95" customHeight="1">
      <c r="B56" s="39" t="s">
        <v>827</v>
      </c>
      <c r="C56" s="1"/>
      <c r="AB56" s="37" t="s">
        <v>327</v>
      </c>
      <c r="AM56" s="2" t="s">
        <v>346</v>
      </c>
      <c r="AN56" s="39"/>
      <c r="AO56" s="39"/>
      <c r="AP56" s="39"/>
      <c r="AQ56" s="39"/>
    </row>
    <row r="57" spans="2:46" ht="21.95" customHeight="1">
      <c r="B57" s="39"/>
      <c r="C57" s="133" t="s">
        <v>828</v>
      </c>
      <c r="AB57" s="39" t="s">
        <v>214</v>
      </c>
      <c r="AM57" s="39"/>
      <c r="AN57" s="2" t="s">
        <v>337</v>
      </c>
      <c r="AO57" s="39"/>
      <c r="AP57" s="39"/>
      <c r="AQ57" s="39"/>
    </row>
    <row r="58" spans="2:46" ht="21.95" customHeight="1">
      <c r="B58" s="39" t="s">
        <v>415</v>
      </c>
      <c r="C58" s="1"/>
      <c r="AB58" s="37" t="s">
        <v>328</v>
      </c>
      <c r="AM58" s="39"/>
      <c r="AN58" s="1" t="s">
        <v>347</v>
      </c>
      <c r="AO58"/>
      <c r="AP58"/>
      <c r="AQ58"/>
    </row>
    <row r="59" spans="2:46" ht="21.95" customHeight="1">
      <c r="B59" s="37" t="s">
        <v>813</v>
      </c>
      <c r="C59" s="1"/>
      <c r="AB59" s="1" t="s">
        <v>215</v>
      </c>
      <c r="AM59" s="39"/>
      <c r="AN59" s="1" t="s">
        <v>348</v>
      </c>
      <c r="AO59"/>
      <c r="AP59"/>
    </row>
    <row r="60" spans="2:46" ht="21.95" customHeight="1">
      <c r="B60" s="39" t="s">
        <v>416</v>
      </c>
      <c r="C60" s="1"/>
      <c r="X60" s="1" t="s">
        <v>216</v>
      </c>
      <c r="AM60" s="39"/>
      <c r="AN60" s="431" t="s">
        <v>349</v>
      </c>
      <c r="AO60" s="431"/>
      <c r="AP60" s="431"/>
      <c r="AQ60" s="431"/>
      <c r="AR60" s="431"/>
      <c r="AS60" s="431"/>
      <c r="AT60" s="431"/>
    </row>
    <row r="61" spans="2:46" ht="21.95" customHeight="1">
      <c r="B61" s="39" t="s">
        <v>829</v>
      </c>
      <c r="C61" s="1"/>
      <c r="X61" s="1" t="s">
        <v>217</v>
      </c>
      <c r="AM61" s="39"/>
      <c r="AN61" s="1" t="s">
        <v>350</v>
      </c>
      <c r="AO61"/>
      <c r="AP61"/>
    </row>
    <row r="62" spans="2:46" ht="21.95" customHeight="1">
      <c r="B62" s="39"/>
      <c r="C62" s="133" t="s">
        <v>830</v>
      </c>
      <c r="AB62" s="1" t="s">
        <v>218</v>
      </c>
      <c r="AM62" s="39"/>
      <c r="AN62" s="1" t="s">
        <v>351</v>
      </c>
      <c r="AO62"/>
      <c r="AP62"/>
    </row>
    <row r="63" spans="2:46" ht="21.95" customHeight="1">
      <c r="B63" s="39" t="s">
        <v>417</v>
      </c>
      <c r="C63" s="1" t="s">
        <v>419</v>
      </c>
      <c r="AB63" s="1" t="s">
        <v>219</v>
      </c>
      <c r="AM63" s="2" t="s">
        <v>352</v>
      </c>
      <c r="AN63" s="39"/>
      <c r="AO63" s="39"/>
      <c r="AP63" s="39"/>
      <c r="AQ63" s="39"/>
      <c r="AR63" s="39"/>
      <c r="AS63" s="39"/>
      <c r="AT63" s="39"/>
    </row>
    <row r="64" spans="2:46" ht="21.95" customHeight="1">
      <c r="B64" s="39"/>
      <c r="C64" s="1" t="s">
        <v>420</v>
      </c>
      <c r="X64" s="1" t="s">
        <v>220</v>
      </c>
      <c r="AM64" s="39"/>
      <c r="AN64" s="2" t="s">
        <v>337</v>
      </c>
      <c r="AO64" s="39"/>
      <c r="AP64" s="39"/>
      <c r="AQ64" s="39"/>
      <c r="AR64" s="39"/>
      <c r="AS64" s="39"/>
      <c r="AT64" s="39"/>
    </row>
    <row r="65" spans="2:46" ht="21.95" customHeight="1">
      <c r="B65" s="52" t="s">
        <v>418</v>
      </c>
      <c r="C65" s="133" t="s">
        <v>831</v>
      </c>
      <c r="AB65" s="1" t="s">
        <v>221</v>
      </c>
      <c r="AM65" s="39"/>
      <c r="AN65" s="1" t="s">
        <v>353</v>
      </c>
      <c r="AO65"/>
      <c r="AP65"/>
      <c r="AQ65"/>
      <c r="AR65" s="39"/>
      <c r="AS65" s="39"/>
      <c r="AT65" s="39"/>
    </row>
    <row r="66" spans="2:46" ht="21.95" customHeight="1">
      <c r="B66" s="52"/>
      <c r="C66" s="133" t="s">
        <v>832</v>
      </c>
      <c r="AB66" s="37" t="s">
        <v>329</v>
      </c>
      <c r="AM66" s="39"/>
      <c r="AN66" s="1" t="s">
        <v>354</v>
      </c>
      <c r="AO66"/>
      <c r="AP66"/>
      <c r="AR66" s="39"/>
      <c r="AS66" s="39"/>
      <c r="AT66" s="39"/>
    </row>
    <row r="67" spans="2:46" s="133" customFormat="1" ht="21.95" customHeight="1">
      <c r="B67" s="52"/>
      <c r="AB67" s="37"/>
      <c r="AM67" s="39"/>
      <c r="AO67" s="131"/>
      <c r="AP67" s="131"/>
      <c r="AR67" s="39"/>
      <c r="AS67" s="39"/>
      <c r="AT67" s="39"/>
    </row>
    <row r="68" spans="2:46" s="133" customFormat="1" ht="21.95" customHeight="1">
      <c r="B68" s="52"/>
      <c r="AB68" s="37"/>
      <c r="AM68" s="39"/>
      <c r="AO68" s="131"/>
      <c r="AP68" s="131"/>
      <c r="AR68" s="39"/>
      <c r="AS68" s="39"/>
      <c r="AT68" s="39"/>
    </row>
    <row r="69" spans="2:46" ht="21.95" customHeight="1">
      <c r="B69" s="52" t="s">
        <v>421</v>
      </c>
      <c r="C69" s="1" t="s">
        <v>440</v>
      </c>
      <c r="AB69" s="1" t="s">
        <v>222</v>
      </c>
      <c r="AM69" s="39"/>
      <c r="AN69" s="1" t="s">
        <v>355</v>
      </c>
      <c r="AO69"/>
      <c r="AP69"/>
      <c r="AR69" s="39"/>
      <c r="AS69" s="39"/>
      <c r="AT69" s="39"/>
    </row>
    <row r="70" spans="2:46" ht="21.95" customHeight="1">
      <c r="B70" s="39"/>
      <c r="C70" s="1" t="s">
        <v>441</v>
      </c>
      <c r="X70" s="1" t="s">
        <v>223</v>
      </c>
      <c r="AM70" s="2" t="s">
        <v>356</v>
      </c>
      <c r="AN70" s="39"/>
      <c r="AO70" s="39"/>
      <c r="AP70" s="39"/>
      <c r="AQ70" s="39"/>
      <c r="AR70" s="39"/>
      <c r="AS70" s="39"/>
      <c r="AT70" s="39"/>
    </row>
    <row r="71" spans="2:46" ht="21.95" customHeight="1">
      <c r="B71" s="52" t="s">
        <v>422</v>
      </c>
      <c r="C71" s="1" t="s">
        <v>442</v>
      </c>
      <c r="AB71" s="1" t="s">
        <v>224</v>
      </c>
      <c r="AM71" s="39"/>
      <c r="AN71" s="2" t="s">
        <v>337</v>
      </c>
      <c r="AO71" s="39"/>
      <c r="AP71" s="39"/>
      <c r="AQ71" s="39"/>
      <c r="AR71" s="39"/>
      <c r="AS71" s="39"/>
      <c r="AT71" s="39"/>
    </row>
    <row r="72" spans="2:46" ht="21.95" customHeight="1">
      <c r="B72" s="52"/>
      <c r="C72" s="1" t="s">
        <v>443</v>
      </c>
      <c r="AA72" s="37" t="s">
        <v>308</v>
      </c>
      <c r="AM72" s="39"/>
      <c r="AN72" s="1" t="s">
        <v>357</v>
      </c>
      <c r="AO72"/>
      <c r="AP72"/>
      <c r="AQ72"/>
      <c r="AR72" s="39"/>
      <c r="AS72" s="39"/>
      <c r="AT72" s="39"/>
    </row>
    <row r="73" spans="2:46" ht="21.95" customHeight="1">
      <c r="B73" s="132" t="s">
        <v>814</v>
      </c>
      <c r="C73" s="1"/>
      <c r="AB73" s="37" t="s">
        <v>330</v>
      </c>
      <c r="AM73" s="2" t="s">
        <v>358</v>
      </c>
      <c r="AN73" s="39"/>
      <c r="AO73" s="39"/>
      <c r="AP73" s="39"/>
      <c r="AQ73" s="39"/>
      <c r="AR73" s="39"/>
      <c r="AS73" s="39"/>
      <c r="AT73" s="39"/>
    </row>
    <row r="74" spans="2:46" ht="21.95" customHeight="1">
      <c r="B74" s="52" t="s">
        <v>424</v>
      </c>
      <c r="C74" s="1" t="s">
        <v>425</v>
      </c>
      <c r="AB74" s="39"/>
      <c r="AC74" s="1" t="s">
        <v>309</v>
      </c>
      <c r="AM74" s="39"/>
      <c r="AN74" s="2" t="s">
        <v>337</v>
      </c>
      <c r="AO74" s="39"/>
      <c r="AP74" s="39"/>
      <c r="AQ74" s="39"/>
      <c r="AR74" s="39"/>
      <c r="AS74" s="39"/>
      <c r="AT74" s="39"/>
    </row>
    <row r="75" spans="2:46" ht="21.95" customHeight="1">
      <c r="B75" s="52" t="s">
        <v>430</v>
      </c>
      <c r="C75" s="1" t="s">
        <v>426</v>
      </c>
      <c r="AB75" s="39"/>
      <c r="AC75" s="1" t="s">
        <v>310</v>
      </c>
      <c r="AM75" s="39"/>
      <c r="AN75" s="1" t="s">
        <v>359</v>
      </c>
      <c r="AO75"/>
      <c r="AP75"/>
      <c r="AQ75"/>
      <c r="AR75" s="39"/>
      <c r="AS75" s="39"/>
      <c r="AT75" s="39"/>
    </row>
    <row r="76" spans="2:46" ht="21.95" customHeight="1">
      <c r="B76" s="52" t="s">
        <v>431</v>
      </c>
      <c r="C76" s="1" t="s">
        <v>427</v>
      </c>
      <c r="AB76" s="39"/>
      <c r="AC76" s="1" t="s">
        <v>311</v>
      </c>
      <c r="AM76" s="39"/>
      <c r="AN76" s="1" t="s">
        <v>360</v>
      </c>
      <c r="AO76"/>
      <c r="AP76"/>
    </row>
    <row r="77" spans="2:46" ht="21.95" customHeight="1">
      <c r="B77" s="52" t="s">
        <v>418</v>
      </c>
      <c r="C77" s="1" t="s">
        <v>428</v>
      </c>
      <c r="AB77" s="37" t="s">
        <v>331</v>
      </c>
      <c r="AM77" s="39"/>
      <c r="AN77" s="1" t="s">
        <v>361</v>
      </c>
      <c r="AO77"/>
      <c r="AQ77"/>
    </row>
    <row r="78" spans="2:46" ht="21.95" customHeight="1">
      <c r="B78" s="52" t="s">
        <v>421</v>
      </c>
      <c r="C78" s="1" t="s">
        <v>429</v>
      </c>
      <c r="AC78" s="1" t="s">
        <v>312</v>
      </c>
      <c r="AM78" s="39"/>
      <c r="AN78" s="39"/>
      <c r="AO78" s="39"/>
      <c r="AP78" s="39"/>
      <c r="AQ78" s="39"/>
    </row>
    <row r="79" spans="2:46" ht="21.95" customHeight="1">
      <c r="B79" s="61" t="s">
        <v>815</v>
      </c>
      <c r="C79" s="1"/>
      <c r="AC79" s="1" t="s">
        <v>314</v>
      </c>
      <c r="AM79" s="39"/>
      <c r="AN79" s="39"/>
      <c r="AO79" s="39"/>
      <c r="AP79" s="39"/>
      <c r="AQ79" s="39"/>
    </row>
    <row r="80" spans="2:46" ht="21.95" customHeight="1">
      <c r="B80" s="52" t="s">
        <v>424</v>
      </c>
      <c r="C80" s="1" t="s">
        <v>432</v>
      </c>
      <c r="AC80" s="1" t="s">
        <v>313</v>
      </c>
      <c r="AM80" s="39"/>
      <c r="AN80" s="39"/>
      <c r="AO80" s="39"/>
      <c r="AP80" s="39"/>
      <c r="AQ80" s="39"/>
    </row>
    <row r="81" spans="2:43" ht="21.95" customHeight="1">
      <c r="B81" s="52" t="s">
        <v>430</v>
      </c>
      <c r="C81" s="1" t="s">
        <v>433</v>
      </c>
      <c r="AC81" s="1" t="s">
        <v>315</v>
      </c>
      <c r="AM81" s="39"/>
      <c r="AN81" s="39"/>
      <c r="AO81" s="39"/>
      <c r="AP81" s="39"/>
      <c r="AQ81" s="39"/>
    </row>
    <row r="82" spans="2:43" ht="21.95" customHeight="1">
      <c r="B82" s="52" t="s">
        <v>431</v>
      </c>
      <c r="C82" s="1" t="s">
        <v>434</v>
      </c>
      <c r="AC82" s="1" t="s">
        <v>316</v>
      </c>
      <c r="AM82" s="39"/>
      <c r="AN82" s="39"/>
      <c r="AO82" s="39"/>
      <c r="AP82" s="39"/>
      <c r="AQ82" s="39"/>
    </row>
    <row r="83" spans="2:43" ht="21.95" customHeight="1">
      <c r="B83" s="52" t="s">
        <v>418</v>
      </c>
      <c r="C83" s="1" t="s">
        <v>435</v>
      </c>
      <c r="AC83" s="1" t="s">
        <v>317</v>
      </c>
      <c r="AM83" s="39"/>
      <c r="AN83" s="39"/>
      <c r="AO83" s="39"/>
      <c r="AP83" s="39"/>
      <c r="AQ83" s="39"/>
    </row>
    <row r="84" spans="2:43" ht="21.95" customHeight="1">
      <c r="B84" s="52" t="s">
        <v>421</v>
      </c>
      <c r="C84" s="1" t="s">
        <v>436</v>
      </c>
      <c r="AC84" s="1" t="s">
        <v>318</v>
      </c>
      <c r="AM84" s="39"/>
      <c r="AN84" s="39"/>
      <c r="AO84" s="39"/>
      <c r="AP84" s="39"/>
      <c r="AQ84" s="39"/>
    </row>
    <row r="85" spans="2:43" ht="21.95" customHeight="1">
      <c r="B85" s="132" t="s">
        <v>816</v>
      </c>
      <c r="C85" s="1"/>
      <c r="AC85" s="1" t="s">
        <v>319</v>
      </c>
      <c r="AM85" s="39"/>
      <c r="AN85" s="39"/>
      <c r="AO85" s="39"/>
      <c r="AP85" s="39"/>
      <c r="AQ85" s="39"/>
    </row>
    <row r="86" spans="2:43" ht="21.95" customHeight="1">
      <c r="B86" s="52" t="s">
        <v>424</v>
      </c>
      <c r="C86" s="1" t="s">
        <v>483</v>
      </c>
      <c r="AB86" s="37" t="s">
        <v>332</v>
      </c>
      <c r="AM86" s="39"/>
      <c r="AN86" s="39"/>
      <c r="AO86" s="39"/>
      <c r="AP86" s="39"/>
      <c r="AQ86" s="39"/>
    </row>
    <row r="87" spans="2:43" ht="21.95" customHeight="1">
      <c r="B87" s="52" t="s">
        <v>430</v>
      </c>
      <c r="C87" s="62" t="s">
        <v>484</v>
      </c>
      <c r="AB87" s="39"/>
      <c r="AC87" s="1" t="s">
        <v>320</v>
      </c>
      <c r="AM87" s="39"/>
      <c r="AN87" s="39"/>
      <c r="AO87" s="39"/>
      <c r="AP87" s="39"/>
      <c r="AQ87" s="39"/>
    </row>
    <row r="88" spans="2:43" ht="21.95" customHeight="1">
      <c r="B88" s="39"/>
      <c r="C88" s="1" t="s">
        <v>439</v>
      </c>
      <c r="AB88" s="37" t="s">
        <v>333</v>
      </c>
      <c r="AM88" s="39"/>
      <c r="AN88" s="39"/>
      <c r="AO88" s="39"/>
      <c r="AP88" s="39"/>
      <c r="AQ88" s="39"/>
    </row>
    <row r="89" spans="2:43" ht="21.95" customHeight="1">
      <c r="B89" s="52" t="s">
        <v>431</v>
      </c>
      <c r="C89" s="62" t="s">
        <v>437</v>
      </c>
      <c r="AB89" s="39"/>
      <c r="AC89" s="1" t="s">
        <v>321</v>
      </c>
      <c r="AM89" s="39"/>
      <c r="AN89" s="39"/>
      <c r="AO89" s="39"/>
      <c r="AP89" s="39"/>
      <c r="AQ89" s="39"/>
    </row>
    <row r="90" spans="2:43" ht="21.95" customHeight="1">
      <c r="B90" s="52" t="s">
        <v>418</v>
      </c>
      <c r="C90" s="1" t="s">
        <v>485</v>
      </c>
      <c r="AB90" s="37" t="s">
        <v>334</v>
      </c>
    </row>
    <row r="91" spans="2:43" ht="21.95" customHeight="1">
      <c r="B91" s="52" t="s">
        <v>421</v>
      </c>
      <c r="C91" s="1" t="s">
        <v>486</v>
      </c>
      <c r="AB91" s="1" t="s">
        <v>225</v>
      </c>
      <c r="AC91" s="1" t="s">
        <v>322</v>
      </c>
    </row>
    <row r="92" spans="2:43" ht="21.95" customHeight="1">
      <c r="B92" s="52" t="s">
        <v>422</v>
      </c>
      <c r="C92" s="1" t="s">
        <v>438</v>
      </c>
    </row>
    <row r="93" spans="2:43" ht="21.95" customHeight="1">
      <c r="B93" s="132" t="s">
        <v>817</v>
      </c>
      <c r="C93" s="1"/>
    </row>
    <row r="94" spans="2:43" ht="21.95" customHeight="1">
      <c r="B94" s="52" t="s">
        <v>424</v>
      </c>
      <c r="C94" s="1" t="s">
        <v>444</v>
      </c>
    </row>
    <row r="95" spans="2:43" ht="21.95" customHeight="1">
      <c r="B95" s="52" t="s">
        <v>430</v>
      </c>
      <c r="C95" s="1" t="s">
        <v>445</v>
      </c>
    </row>
    <row r="96" spans="2:43" ht="21.95" customHeight="1">
      <c r="B96" s="52" t="s">
        <v>431</v>
      </c>
      <c r="C96" s="1" t="s">
        <v>487</v>
      </c>
    </row>
    <row r="97" spans="1:11" ht="21.95" customHeight="1">
      <c r="B97" s="52" t="s">
        <v>418</v>
      </c>
      <c r="C97" s="1" t="s">
        <v>446</v>
      </c>
    </row>
    <row r="98" spans="1:11" ht="21.95" customHeight="1">
      <c r="B98" s="52" t="s">
        <v>421</v>
      </c>
      <c r="C98" s="1" t="s">
        <v>447</v>
      </c>
    </row>
    <row r="99" spans="1:11" ht="21.95" customHeight="1">
      <c r="B99" s="52" t="s">
        <v>422</v>
      </c>
      <c r="C99" s="1" t="s">
        <v>448</v>
      </c>
    </row>
    <row r="100" spans="1:11" ht="21.95" customHeight="1">
      <c r="B100" s="52" t="s">
        <v>423</v>
      </c>
      <c r="C100" s="1" t="s">
        <v>449</v>
      </c>
    </row>
    <row r="101" spans="1:11" ht="21.95" customHeight="1">
      <c r="B101" s="52" t="s">
        <v>451</v>
      </c>
      <c r="C101" s="1" t="s">
        <v>450</v>
      </c>
    </row>
    <row r="102" spans="1:11" ht="21.95" customHeight="1">
      <c r="C102" s="52"/>
    </row>
    <row r="103" spans="1:11" ht="21.95" customHeight="1">
      <c r="B103" s="132" t="s">
        <v>928</v>
      </c>
    </row>
    <row r="104" spans="1:11" s="133" customFormat="1" ht="21.95" customHeight="1">
      <c r="A104" s="228"/>
      <c r="B104" s="220" t="s">
        <v>833</v>
      </c>
      <c r="C104" s="241"/>
      <c r="D104" s="241"/>
      <c r="E104" s="241"/>
      <c r="F104" s="241"/>
      <c r="G104" s="241"/>
      <c r="H104" s="241"/>
      <c r="I104" s="241"/>
      <c r="J104" s="241"/>
      <c r="K104" s="241"/>
    </row>
    <row r="105" spans="1:11" s="133" customFormat="1" ht="21.95" customHeight="1">
      <c r="A105" s="243" t="s">
        <v>1107</v>
      </c>
      <c r="B105" s="220"/>
      <c r="C105" s="197"/>
      <c r="D105" s="220"/>
      <c r="E105" s="220"/>
      <c r="F105" s="220"/>
      <c r="G105" s="220"/>
      <c r="H105" s="220"/>
      <c r="I105" s="220"/>
      <c r="J105" s="220"/>
      <c r="K105" s="220"/>
    </row>
    <row r="106" spans="1:11" s="133" customFormat="1" ht="21.95" customHeight="1">
      <c r="A106" s="243" t="s">
        <v>834</v>
      </c>
      <c r="B106" s="220"/>
      <c r="C106" s="197"/>
      <c r="D106" s="220"/>
      <c r="E106" s="220"/>
      <c r="F106" s="220"/>
      <c r="G106" s="220"/>
      <c r="H106" s="220"/>
      <c r="I106" s="220"/>
      <c r="J106" s="220"/>
      <c r="K106" s="220"/>
    </row>
    <row r="107" spans="1:11" s="133" customFormat="1" ht="21.95" customHeight="1">
      <c r="A107" s="243" t="s">
        <v>835</v>
      </c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</row>
    <row r="108" spans="1:11" s="133" customFormat="1" ht="21.95" customHeight="1">
      <c r="A108" s="243" t="s">
        <v>836</v>
      </c>
      <c r="B108" s="220"/>
      <c r="C108" s="197"/>
      <c r="D108" s="220"/>
      <c r="E108" s="220"/>
      <c r="F108" s="220"/>
      <c r="G108" s="220"/>
      <c r="H108" s="220"/>
      <c r="I108" s="220"/>
      <c r="J108" s="220"/>
      <c r="K108" s="220"/>
    </row>
    <row r="109" spans="1:11" s="133" customFormat="1" ht="21.95" customHeight="1">
      <c r="A109" s="220" t="s">
        <v>837</v>
      </c>
      <c r="B109" s="220"/>
      <c r="C109" s="197"/>
      <c r="D109" s="220"/>
      <c r="E109" s="220"/>
      <c r="F109" s="220"/>
      <c r="G109" s="220"/>
      <c r="H109" s="220"/>
      <c r="I109" s="220"/>
      <c r="J109" s="220"/>
      <c r="K109" s="220"/>
    </row>
    <row r="110" spans="1:11" s="133" customFormat="1" ht="21.95" customHeight="1">
      <c r="A110" s="243" t="s">
        <v>838</v>
      </c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</row>
    <row r="111" spans="1:11" s="133" customFormat="1" ht="21.95" customHeight="1">
      <c r="A111" s="220" t="s">
        <v>839</v>
      </c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</row>
    <row r="112" spans="1:11" s="133" customFormat="1" ht="21.95" customHeight="1">
      <c r="A112" s="220" t="s">
        <v>840</v>
      </c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</row>
    <row r="113" spans="1:11" s="133" customFormat="1" ht="21.95" customHeight="1">
      <c r="A113" s="133" t="s">
        <v>841</v>
      </c>
      <c r="B113" s="242"/>
      <c r="C113" s="242"/>
      <c r="D113" s="242"/>
      <c r="E113" s="242"/>
      <c r="F113" s="242"/>
      <c r="G113" s="242"/>
      <c r="H113" s="242"/>
      <c r="I113" s="242"/>
      <c r="J113" s="242"/>
      <c r="K113" s="242"/>
    </row>
    <row r="114" spans="1:11" s="133" customFormat="1" ht="21.95" customHeight="1">
      <c r="A114" s="132"/>
      <c r="B114" s="241"/>
      <c r="C114" s="133" t="s">
        <v>842</v>
      </c>
      <c r="D114" s="241"/>
      <c r="E114" s="241"/>
      <c r="F114" s="241"/>
      <c r="G114" s="241"/>
      <c r="H114" s="241"/>
      <c r="I114" s="241"/>
      <c r="J114" s="241"/>
      <c r="K114" s="241"/>
    </row>
    <row r="115" spans="1:11" s="133" customFormat="1" ht="21.95" customHeight="1">
      <c r="A115" s="133" t="s">
        <v>843</v>
      </c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</row>
    <row r="116" spans="1:11" s="133" customFormat="1" ht="21.95" customHeight="1">
      <c r="A116" s="133" t="s">
        <v>844</v>
      </c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</row>
    <row r="117" spans="1:11" s="133" customFormat="1" ht="21.95" customHeight="1">
      <c r="A117" s="132"/>
      <c r="B117" s="241"/>
      <c r="C117" s="133" t="s">
        <v>845</v>
      </c>
      <c r="D117" s="241"/>
      <c r="E117" s="241"/>
      <c r="F117" s="241"/>
      <c r="G117" s="241"/>
      <c r="H117" s="241"/>
      <c r="I117" s="241"/>
      <c r="J117" s="241"/>
      <c r="K117" s="241"/>
    </row>
    <row r="118" spans="1:11" s="133" customFormat="1" ht="21.95" customHeight="1">
      <c r="A118" s="133" t="s">
        <v>846</v>
      </c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</row>
    <row r="119" spans="1:11" s="133" customFormat="1" ht="21.95" customHeight="1">
      <c r="A119" s="132"/>
      <c r="B119" s="241"/>
      <c r="C119" s="133" t="s">
        <v>847</v>
      </c>
      <c r="D119" s="241"/>
      <c r="E119" s="241"/>
      <c r="F119" s="241"/>
      <c r="G119" s="241"/>
      <c r="H119" s="241"/>
      <c r="I119" s="241"/>
      <c r="J119" s="241"/>
      <c r="K119" s="241"/>
    </row>
    <row r="120" spans="1:11" s="133" customFormat="1" ht="21.95" customHeight="1">
      <c r="A120" s="133" t="s">
        <v>848</v>
      </c>
      <c r="B120" s="241"/>
      <c r="D120" s="241"/>
      <c r="E120" s="241"/>
      <c r="F120" s="241"/>
      <c r="G120" s="241"/>
      <c r="H120" s="241"/>
      <c r="I120" s="241"/>
      <c r="J120" s="241"/>
      <c r="K120" s="241"/>
    </row>
    <row r="121" spans="1:11" s="133" customFormat="1" ht="21.95" customHeight="1">
      <c r="A121" s="133" t="s">
        <v>849</v>
      </c>
      <c r="B121" s="241"/>
      <c r="D121" s="241"/>
      <c r="E121" s="241"/>
      <c r="F121" s="241"/>
      <c r="G121" s="241"/>
      <c r="H121" s="241"/>
      <c r="I121" s="241"/>
      <c r="J121" s="241"/>
      <c r="K121" s="241"/>
    </row>
    <row r="122" spans="1:11" s="133" customFormat="1" ht="21.95" customHeight="1">
      <c r="A122" s="132"/>
      <c r="B122" s="241"/>
      <c r="C122" s="133" t="s">
        <v>850</v>
      </c>
      <c r="D122" s="241"/>
      <c r="E122" s="241"/>
      <c r="F122" s="241"/>
      <c r="G122" s="241"/>
      <c r="H122" s="241"/>
      <c r="I122" s="241"/>
      <c r="J122" s="241"/>
      <c r="K122" s="241"/>
    </row>
    <row r="123" spans="1:11" s="133" customFormat="1" ht="21.95" customHeight="1">
      <c r="A123" s="133" t="s">
        <v>851</v>
      </c>
      <c r="B123" s="241"/>
      <c r="D123" s="241"/>
      <c r="E123" s="241"/>
      <c r="F123" s="241"/>
      <c r="G123" s="241"/>
      <c r="H123" s="241"/>
      <c r="I123" s="241"/>
      <c r="J123" s="241"/>
      <c r="K123" s="241"/>
    </row>
    <row r="124" spans="1:11" s="133" customFormat="1" ht="21.95" customHeight="1">
      <c r="B124" s="241"/>
      <c r="C124" s="133" t="s">
        <v>852</v>
      </c>
      <c r="D124" s="241"/>
      <c r="E124" s="241"/>
      <c r="F124" s="241"/>
      <c r="G124" s="241"/>
      <c r="H124" s="241"/>
      <c r="I124" s="241"/>
      <c r="J124" s="241"/>
      <c r="K124" s="241"/>
    </row>
    <row r="125" spans="1:11" s="133" customFormat="1" ht="21.95" customHeight="1">
      <c r="A125" s="133" t="s">
        <v>853</v>
      </c>
      <c r="B125" s="241"/>
      <c r="D125" s="241"/>
      <c r="E125" s="241"/>
      <c r="F125" s="241"/>
      <c r="G125" s="241"/>
      <c r="H125" s="241"/>
      <c r="I125" s="241"/>
      <c r="J125" s="241"/>
      <c r="K125" s="241"/>
    </row>
    <row r="126" spans="1:11" s="133" customFormat="1" ht="21.95" customHeight="1">
      <c r="B126" s="241"/>
      <c r="C126" s="133" t="s">
        <v>854</v>
      </c>
      <c r="D126" s="241"/>
      <c r="E126" s="241"/>
      <c r="F126" s="241"/>
      <c r="G126" s="241"/>
      <c r="H126" s="241"/>
      <c r="I126" s="241"/>
      <c r="J126" s="241"/>
      <c r="K126" s="241"/>
    </row>
    <row r="127" spans="1:11" s="133" customFormat="1" ht="21.95" customHeight="1">
      <c r="A127" s="133" t="s">
        <v>855</v>
      </c>
      <c r="B127" s="241"/>
      <c r="D127" s="241"/>
      <c r="E127" s="241"/>
      <c r="F127" s="241"/>
      <c r="G127" s="241"/>
      <c r="H127" s="241"/>
      <c r="I127" s="241"/>
      <c r="J127" s="241"/>
      <c r="K127" s="241"/>
    </row>
    <row r="128" spans="1:11" s="133" customFormat="1" ht="21.95" customHeight="1">
      <c r="B128" s="241"/>
      <c r="C128" s="133" t="s">
        <v>856</v>
      </c>
      <c r="D128" s="241"/>
      <c r="E128" s="241"/>
      <c r="F128" s="241"/>
      <c r="G128" s="241"/>
      <c r="H128" s="241"/>
      <c r="I128" s="241"/>
      <c r="J128" s="241"/>
      <c r="K128" s="241"/>
    </row>
    <row r="129" spans="1:11" s="133" customFormat="1" ht="21.95" customHeight="1">
      <c r="A129" s="133" t="s">
        <v>1010</v>
      </c>
      <c r="B129" s="241"/>
      <c r="D129" s="241"/>
      <c r="E129" s="241"/>
      <c r="F129" s="241"/>
      <c r="G129" s="241"/>
      <c r="H129" s="241"/>
      <c r="I129" s="241"/>
      <c r="J129" s="241"/>
      <c r="K129" s="241"/>
    </row>
    <row r="130" spans="1:11" s="133" customFormat="1" ht="21.95" customHeight="1">
      <c r="A130" s="133" t="s">
        <v>1009</v>
      </c>
      <c r="B130" s="241"/>
      <c r="D130" s="241"/>
      <c r="E130" s="241"/>
      <c r="F130" s="241"/>
      <c r="G130" s="241"/>
      <c r="H130" s="241"/>
      <c r="I130" s="241"/>
      <c r="J130" s="241"/>
      <c r="K130" s="241"/>
    </row>
    <row r="131" spans="1:11" s="133" customFormat="1" ht="21.95" customHeight="1">
      <c r="A131" s="132"/>
      <c r="B131" s="241"/>
      <c r="C131" s="133" t="s">
        <v>857</v>
      </c>
      <c r="D131" s="241"/>
      <c r="E131" s="241"/>
      <c r="F131" s="241"/>
      <c r="G131" s="241"/>
      <c r="H131" s="241"/>
      <c r="I131" s="241"/>
      <c r="J131" s="241"/>
      <c r="K131" s="241"/>
    </row>
    <row r="132" spans="1:11" s="133" customFormat="1" ht="21.95" customHeight="1">
      <c r="A132" s="133" t="s">
        <v>858</v>
      </c>
      <c r="B132" s="241"/>
      <c r="D132" s="241"/>
      <c r="E132" s="241"/>
      <c r="F132" s="241"/>
      <c r="G132" s="241"/>
      <c r="H132" s="241"/>
      <c r="I132" s="241"/>
      <c r="J132" s="241"/>
      <c r="K132" s="241"/>
    </row>
    <row r="133" spans="1:11" s="133" customFormat="1" ht="21.95" customHeight="1">
      <c r="A133" s="132"/>
      <c r="B133" s="241"/>
      <c r="C133" s="133" t="s">
        <v>859</v>
      </c>
      <c r="D133" s="241"/>
      <c r="E133" s="241"/>
      <c r="F133" s="241"/>
      <c r="G133" s="241"/>
      <c r="H133" s="241"/>
      <c r="I133" s="241"/>
      <c r="J133" s="241"/>
      <c r="K133" s="241"/>
    </row>
    <row r="134" spans="1:11" s="133" customFormat="1" ht="21.95" customHeight="1">
      <c r="A134" s="133" t="s">
        <v>860</v>
      </c>
      <c r="B134" s="241"/>
      <c r="D134" s="241"/>
      <c r="E134" s="241"/>
      <c r="F134" s="241"/>
      <c r="G134" s="241"/>
      <c r="H134" s="241"/>
      <c r="I134" s="241"/>
      <c r="J134" s="241"/>
      <c r="K134" s="241"/>
    </row>
    <row r="135" spans="1:11" s="133" customFormat="1" ht="21.95" customHeight="1">
      <c r="A135" s="133" t="s">
        <v>861</v>
      </c>
      <c r="B135" s="241"/>
      <c r="C135" s="241"/>
      <c r="D135" s="241"/>
      <c r="E135" s="241"/>
      <c r="F135" s="241"/>
      <c r="G135" s="241"/>
      <c r="H135" s="241"/>
      <c r="I135" s="241"/>
      <c r="J135" s="241"/>
      <c r="K135" s="241"/>
    </row>
    <row r="136" spans="1:11" s="133" customFormat="1" ht="21.95" customHeight="1">
      <c r="B136" s="241"/>
      <c r="C136" s="241"/>
      <c r="D136" s="241"/>
      <c r="E136" s="241"/>
      <c r="F136" s="241"/>
      <c r="G136" s="241"/>
      <c r="H136" s="241"/>
      <c r="I136" s="241"/>
      <c r="J136" s="241"/>
      <c r="K136" s="241"/>
    </row>
    <row r="137" spans="1:11" s="133" customFormat="1" ht="21.95" customHeight="1">
      <c r="A137" s="132"/>
      <c r="C137" s="133" t="s">
        <v>862</v>
      </c>
    </row>
    <row r="138" spans="1:11" s="133" customFormat="1" ht="21.95" customHeight="1">
      <c r="A138" s="133" t="s">
        <v>863</v>
      </c>
      <c r="C138" s="39"/>
    </row>
    <row r="139" spans="1:11" s="133" customFormat="1" ht="21.95" customHeight="1">
      <c r="A139" s="133" t="s">
        <v>864</v>
      </c>
      <c r="C139" s="39"/>
    </row>
    <row r="140" spans="1:11" s="133" customFormat="1" ht="21.95" customHeight="1">
      <c r="A140" s="132"/>
      <c r="C140" s="133" t="s">
        <v>865</v>
      </c>
    </row>
    <row r="141" spans="1:11" s="133" customFormat="1" ht="21.95" customHeight="1">
      <c r="A141" s="62" t="s">
        <v>1011</v>
      </c>
      <c r="C141" s="39"/>
    </row>
    <row r="142" spans="1:11" s="133" customFormat="1" ht="21.95" customHeight="1">
      <c r="A142" s="62" t="s">
        <v>866</v>
      </c>
      <c r="C142" s="39"/>
    </row>
    <row r="143" spans="1:11" s="133" customFormat="1" ht="21.95" customHeight="1">
      <c r="A143" s="244" t="s">
        <v>867</v>
      </c>
      <c r="C143" s="39"/>
    </row>
    <row r="144" spans="1:11" s="133" customFormat="1" ht="21.95" customHeight="1">
      <c r="A144" s="62" t="s">
        <v>868</v>
      </c>
      <c r="C144" s="39"/>
    </row>
    <row r="145" spans="1:3" s="133" customFormat="1" ht="21.95" customHeight="1">
      <c r="A145" s="133" t="s">
        <v>869</v>
      </c>
      <c r="C145" s="39"/>
    </row>
    <row r="146" spans="1:3" s="133" customFormat="1" ht="21.95" customHeight="1">
      <c r="A146" s="133" t="s">
        <v>870</v>
      </c>
      <c r="C146" s="39"/>
    </row>
    <row r="147" spans="1:3" s="133" customFormat="1" ht="21.95" customHeight="1">
      <c r="A147" s="132"/>
      <c r="C147" s="133" t="s">
        <v>871</v>
      </c>
    </row>
    <row r="148" spans="1:3" s="133" customFormat="1" ht="21.95" customHeight="1">
      <c r="A148" s="62" t="s">
        <v>872</v>
      </c>
      <c r="C148" s="39"/>
    </row>
    <row r="149" spans="1:3" s="133" customFormat="1" ht="21.95" customHeight="1">
      <c r="A149" s="62" t="s">
        <v>873</v>
      </c>
      <c r="C149" s="39"/>
    </row>
    <row r="150" spans="1:3" s="133" customFormat="1" ht="21.95" customHeight="1">
      <c r="A150" s="133" t="s">
        <v>874</v>
      </c>
      <c r="C150" s="39"/>
    </row>
    <row r="151" spans="1:3" s="133" customFormat="1" ht="21.95" customHeight="1">
      <c r="A151" s="133" t="s">
        <v>875</v>
      </c>
      <c r="C151" s="39"/>
    </row>
    <row r="152" spans="1:3" s="133" customFormat="1" ht="21.95" customHeight="1">
      <c r="A152" s="132"/>
      <c r="C152" s="133" t="s">
        <v>876</v>
      </c>
    </row>
    <row r="153" spans="1:3" s="133" customFormat="1" ht="21.95" customHeight="1">
      <c r="A153" s="62" t="s">
        <v>879</v>
      </c>
      <c r="C153" s="39"/>
    </row>
    <row r="154" spans="1:3" s="133" customFormat="1" ht="21.95" customHeight="1">
      <c r="A154" s="62" t="s">
        <v>878</v>
      </c>
      <c r="C154" s="39"/>
    </row>
    <row r="155" spans="1:3" s="133" customFormat="1" ht="21.95" customHeight="1">
      <c r="A155" s="62" t="s">
        <v>877</v>
      </c>
      <c r="C155" s="39"/>
    </row>
    <row r="156" spans="1:3" s="133" customFormat="1" ht="21.95" customHeight="1">
      <c r="A156" s="133" t="s">
        <v>1012</v>
      </c>
      <c r="C156" s="39"/>
    </row>
    <row r="157" spans="1:3" s="133" customFormat="1" ht="21.95" customHeight="1">
      <c r="A157" s="133" t="s">
        <v>1013</v>
      </c>
      <c r="C157" s="39"/>
    </row>
    <row r="158" spans="1:3" s="133" customFormat="1" ht="21.95" customHeight="1">
      <c r="A158" s="132"/>
      <c r="C158" s="133" t="s">
        <v>885</v>
      </c>
    </row>
    <row r="159" spans="1:3" s="133" customFormat="1" ht="21.95" customHeight="1">
      <c r="A159" s="62" t="s">
        <v>883</v>
      </c>
      <c r="C159" s="39"/>
    </row>
    <row r="160" spans="1:3" s="133" customFormat="1" ht="21.95" customHeight="1">
      <c r="A160" s="62" t="s">
        <v>884</v>
      </c>
      <c r="C160" s="39"/>
    </row>
    <row r="161" spans="1:4" s="133" customFormat="1" ht="21.95" customHeight="1">
      <c r="A161" s="62" t="s">
        <v>880</v>
      </c>
      <c r="C161" s="39"/>
    </row>
    <row r="162" spans="1:4" s="133" customFormat="1" ht="21.95" customHeight="1">
      <c r="A162" s="133" t="s">
        <v>881</v>
      </c>
      <c r="C162" s="39"/>
    </row>
    <row r="163" spans="1:4" s="133" customFormat="1" ht="21.95" customHeight="1">
      <c r="A163" s="133" t="s">
        <v>882</v>
      </c>
      <c r="C163" s="39"/>
    </row>
    <row r="164" spans="1:4" s="133" customFormat="1" ht="21.95" customHeight="1">
      <c r="A164" s="132"/>
      <c r="C164" s="39" t="s">
        <v>886</v>
      </c>
    </row>
    <row r="165" spans="1:4" ht="21.95" customHeight="1">
      <c r="C165" s="2" t="s">
        <v>488</v>
      </c>
    </row>
    <row r="166" spans="1:4" ht="21.95" customHeight="1">
      <c r="C166" s="52" t="s">
        <v>424</v>
      </c>
      <c r="D166" s="1" t="s">
        <v>452</v>
      </c>
    </row>
    <row r="167" spans="1:4" ht="21.95" customHeight="1">
      <c r="C167" s="52" t="s">
        <v>430</v>
      </c>
      <c r="D167" s="244" t="s">
        <v>453</v>
      </c>
    </row>
    <row r="168" spans="1:4" ht="21.95" customHeight="1">
      <c r="C168" s="52" t="s">
        <v>431</v>
      </c>
      <c r="D168" s="1" t="s">
        <v>491</v>
      </c>
    </row>
    <row r="169" spans="1:4" ht="21.95" customHeight="1">
      <c r="C169" s="52" t="s">
        <v>418</v>
      </c>
      <c r="D169" s="1" t="s">
        <v>490</v>
      </c>
    </row>
    <row r="170" spans="1:4" s="133" customFormat="1" ht="21.95" customHeight="1">
      <c r="C170" s="52"/>
    </row>
    <row r="171" spans="1:4" ht="21.95" customHeight="1">
      <c r="C171" s="2" t="s">
        <v>492</v>
      </c>
    </row>
    <row r="172" spans="1:4" ht="21.95" customHeight="1">
      <c r="C172" s="52" t="s">
        <v>424</v>
      </c>
      <c r="D172" s="1" t="s">
        <v>489</v>
      </c>
    </row>
    <row r="173" spans="1:4" ht="21.95" customHeight="1">
      <c r="C173" s="52" t="s">
        <v>430</v>
      </c>
      <c r="D173" s="133" t="s">
        <v>1108</v>
      </c>
    </row>
    <row r="174" spans="1:4" ht="21.95" customHeight="1">
      <c r="C174" s="1"/>
      <c r="D174" s="133" t="s">
        <v>1109</v>
      </c>
    </row>
    <row r="175" spans="1:4" ht="21.95" customHeight="1">
      <c r="C175" s="52" t="s">
        <v>431</v>
      </c>
      <c r="D175" s="1" t="s">
        <v>493</v>
      </c>
    </row>
    <row r="176" spans="1:4" ht="21.95" customHeight="1">
      <c r="C176" s="2" t="s">
        <v>454</v>
      </c>
    </row>
    <row r="177" spans="3:4" ht="21.95" customHeight="1">
      <c r="C177" s="52" t="s">
        <v>424</v>
      </c>
      <c r="D177" s="1" t="s">
        <v>494</v>
      </c>
    </row>
    <row r="178" spans="3:4" ht="21.95" customHeight="1">
      <c r="C178" s="52" t="s">
        <v>430</v>
      </c>
      <c r="D178" s="133" t="s">
        <v>887</v>
      </c>
    </row>
    <row r="179" spans="3:4" s="133" customFormat="1" ht="21.95" customHeight="1">
      <c r="C179" s="52"/>
      <c r="D179" s="133" t="s">
        <v>888</v>
      </c>
    </row>
    <row r="180" spans="3:4" ht="21.95" customHeight="1">
      <c r="C180" s="52" t="s">
        <v>431</v>
      </c>
      <c r="D180" s="1" t="s">
        <v>455</v>
      </c>
    </row>
    <row r="181" spans="3:4" ht="21.95" customHeight="1">
      <c r="C181" s="52" t="s">
        <v>418</v>
      </c>
      <c r="D181" s="1" t="s">
        <v>456</v>
      </c>
    </row>
    <row r="182" spans="3:4" ht="21.95" customHeight="1">
      <c r="C182" s="52" t="s">
        <v>421</v>
      </c>
      <c r="D182" s="133" t="s">
        <v>889</v>
      </c>
    </row>
    <row r="183" spans="3:4" ht="21.95" customHeight="1">
      <c r="D183" s="133" t="s">
        <v>890</v>
      </c>
    </row>
    <row r="184" spans="3:4" ht="21.95" customHeight="1">
      <c r="C184" s="52" t="s">
        <v>422</v>
      </c>
      <c r="D184" s="133" t="s">
        <v>891</v>
      </c>
    </row>
    <row r="185" spans="3:4" ht="21.95" customHeight="1">
      <c r="C185" s="52"/>
      <c r="D185" s="133" t="s">
        <v>892</v>
      </c>
    </row>
    <row r="186" spans="3:4" ht="21.95" customHeight="1">
      <c r="C186" s="2" t="s">
        <v>457</v>
      </c>
    </row>
    <row r="187" spans="3:4" ht="21.95" customHeight="1">
      <c r="C187" s="52" t="s">
        <v>424</v>
      </c>
      <c r="D187" s="1" t="s">
        <v>458</v>
      </c>
    </row>
    <row r="188" spans="3:4" ht="21.95" customHeight="1">
      <c r="C188" s="52" t="s">
        <v>430</v>
      </c>
      <c r="D188" s="133" t="s">
        <v>893</v>
      </c>
    </row>
    <row r="189" spans="3:4" ht="21.95" customHeight="1">
      <c r="D189" s="133" t="s">
        <v>894</v>
      </c>
    </row>
    <row r="190" spans="3:4" ht="21.95" customHeight="1">
      <c r="C190" s="52" t="s">
        <v>431</v>
      </c>
      <c r="D190" s="133" t="s">
        <v>896</v>
      </c>
    </row>
    <row r="191" spans="3:4" s="133" customFormat="1" ht="21.95" customHeight="1">
      <c r="C191" s="52"/>
      <c r="D191" s="133" t="s">
        <v>895</v>
      </c>
    </row>
    <row r="192" spans="3:4" ht="21.95" customHeight="1">
      <c r="C192" s="52" t="s">
        <v>418</v>
      </c>
      <c r="D192" s="1" t="s">
        <v>459</v>
      </c>
    </row>
    <row r="193" spans="2:4" ht="21.95" customHeight="1">
      <c r="C193" s="2" t="s">
        <v>460</v>
      </c>
    </row>
    <row r="194" spans="2:4" ht="21.95" customHeight="1">
      <c r="C194" s="52" t="s">
        <v>424</v>
      </c>
      <c r="D194" s="1" t="s">
        <v>461</v>
      </c>
    </row>
    <row r="195" spans="2:4" ht="21.95" customHeight="1">
      <c r="C195" s="52" t="s">
        <v>430</v>
      </c>
      <c r="D195" s="1" t="s">
        <v>462</v>
      </c>
    </row>
    <row r="196" spans="2:4" ht="21.95" customHeight="1">
      <c r="C196" s="52" t="s">
        <v>431</v>
      </c>
      <c r="D196" s="1" t="s">
        <v>463</v>
      </c>
    </row>
    <row r="197" spans="2:4" ht="21.95" customHeight="1">
      <c r="C197" s="52" t="s">
        <v>418</v>
      </c>
      <c r="D197" s="1" t="s">
        <v>464</v>
      </c>
    </row>
    <row r="198" spans="2:4" ht="21.95" customHeight="1">
      <c r="C198" s="52" t="s">
        <v>421</v>
      </c>
      <c r="D198" s="1" t="s">
        <v>465</v>
      </c>
    </row>
    <row r="199" spans="2:4" ht="21.95" customHeight="1">
      <c r="C199" s="52" t="s">
        <v>422</v>
      </c>
      <c r="D199" s="1" t="s">
        <v>467</v>
      </c>
    </row>
    <row r="200" spans="2:4" s="133" customFormat="1" ht="21.95" customHeight="1">
      <c r="C200" s="52"/>
    </row>
    <row r="201" spans="2:4" s="133" customFormat="1" ht="21.95" customHeight="1">
      <c r="C201" s="52"/>
    </row>
    <row r="202" spans="2:4" s="133" customFormat="1" ht="21.95" customHeight="1">
      <c r="C202" s="52"/>
    </row>
    <row r="203" spans="2:4" s="133" customFormat="1" ht="21.95" customHeight="1">
      <c r="C203" s="52"/>
    </row>
    <row r="204" spans="2:4" s="133" customFormat="1" ht="21.95" customHeight="1">
      <c r="C204" s="52"/>
    </row>
    <row r="205" spans="2:4" ht="21.95" customHeight="1">
      <c r="B205" s="64" t="s">
        <v>468</v>
      </c>
      <c r="C205" s="1"/>
    </row>
    <row r="206" spans="2:4" ht="21.95" customHeight="1">
      <c r="B206" s="52" t="s">
        <v>424</v>
      </c>
      <c r="C206" s="1" t="s">
        <v>469</v>
      </c>
    </row>
    <row r="207" spans="2:4" ht="21.95" customHeight="1">
      <c r="B207" s="52" t="s">
        <v>430</v>
      </c>
      <c r="C207" s="1" t="s">
        <v>470</v>
      </c>
    </row>
    <row r="208" spans="2:4" ht="21.95" customHeight="1">
      <c r="B208" s="52" t="s">
        <v>431</v>
      </c>
      <c r="C208" s="1" t="s">
        <v>471</v>
      </c>
    </row>
    <row r="209" spans="2:3" ht="21.95" customHeight="1">
      <c r="B209" s="52" t="s">
        <v>418</v>
      </c>
      <c r="C209" s="1" t="s">
        <v>472</v>
      </c>
    </row>
    <row r="210" spans="2:3" ht="21.95" customHeight="1">
      <c r="B210" s="2" t="s">
        <v>473</v>
      </c>
      <c r="C210" s="1"/>
    </row>
    <row r="211" spans="2:3" ht="21.95" customHeight="1">
      <c r="B211" s="52" t="s">
        <v>424</v>
      </c>
      <c r="C211" s="133" t="s">
        <v>897</v>
      </c>
    </row>
    <row r="212" spans="2:3" ht="21.95" customHeight="1">
      <c r="C212" s="133" t="s">
        <v>898</v>
      </c>
    </row>
    <row r="213" spans="2:3" ht="21.95" customHeight="1">
      <c r="B213" s="52" t="s">
        <v>430</v>
      </c>
      <c r="C213" s="133" t="s">
        <v>899</v>
      </c>
    </row>
    <row r="214" spans="2:3" s="133" customFormat="1" ht="21.95" customHeight="1">
      <c r="B214" s="52"/>
      <c r="C214" s="133" t="s">
        <v>900</v>
      </c>
    </row>
    <row r="215" spans="2:3" ht="21.95" customHeight="1">
      <c r="B215" s="52" t="s">
        <v>431</v>
      </c>
      <c r="C215" s="63" t="s">
        <v>901</v>
      </c>
    </row>
    <row r="216" spans="2:3" s="133" customFormat="1" ht="21.95" customHeight="1">
      <c r="B216" s="52"/>
      <c r="C216" s="63" t="s">
        <v>902</v>
      </c>
    </row>
    <row r="217" spans="2:3" ht="21.95" customHeight="1">
      <c r="B217" s="52" t="s">
        <v>418</v>
      </c>
      <c r="C217" s="133" t="s">
        <v>903</v>
      </c>
    </row>
    <row r="218" spans="2:3" s="133" customFormat="1" ht="21.95" customHeight="1">
      <c r="B218" s="52"/>
      <c r="C218" s="133" t="s">
        <v>904</v>
      </c>
    </row>
    <row r="219" spans="2:3" ht="21.95" customHeight="1">
      <c r="B219" s="2" t="s">
        <v>474</v>
      </c>
      <c r="C219" s="1"/>
    </row>
    <row r="220" spans="2:3" ht="21.95" customHeight="1">
      <c r="B220" s="52" t="s">
        <v>424</v>
      </c>
      <c r="C220" s="63" t="s">
        <v>905</v>
      </c>
    </row>
    <row r="221" spans="2:3" ht="21.95" customHeight="1">
      <c r="B221" s="52"/>
      <c r="C221" s="133" t="s">
        <v>906</v>
      </c>
    </row>
    <row r="222" spans="2:3" s="133" customFormat="1" ht="21.95" customHeight="1">
      <c r="B222" s="52"/>
      <c r="C222" s="133" t="s">
        <v>907</v>
      </c>
    </row>
    <row r="223" spans="2:3" ht="21.95" customHeight="1">
      <c r="B223" s="52" t="s">
        <v>430</v>
      </c>
      <c r="C223" s="63" t="s">
        <v>908</v>
      </c>
    </row>
    <row r="224" spans="2:3" s="133" customFormat="1" ht="21.95" customHeight="1">
      <c r="B224" s="52"/>
      <c r="C224" s="63" t="s">
        <v>909</v>
      </c>
    </row>
    <row r="225" spans="2:4" ht="21.95" customHeight="1">
      <c r="B225" s="52" t="s">
        <v>431</v>
      </c>
      <c r="C225" s="133" t="s">
        <v>910</v>
      </c>
    </row>
    <row r="226" spans="2:4" ht="21.95" customHeight="1">
      <c r="B226" s="52"/>
      <c r="C226" s="133" t="s">
        <v>911</v>
      </c>
    </row>
    <row r="227" spans="2:4" ht="21.95" customHeight="1">
      <c r="B227" s="2" t="s">
        <v>475</v>
      </c>
      <c r="C227" s="1"/>
    </row>
    <row r="228" spans="2:4" ht="21.95" customHeight="1">
      <c r="B228" s="52" t="s">
        <v>424</v>
      </c>
      <c r="C228" s="1" t="s">
        <v>476</v>
      </c>
    </row>
    <row r="229" spans="2:4" ht="21.95" customHeight="1">
      <c r="B229" s="52" t="s">
        <v>430</v>
      </c>
      <c r="C229" s="1" t="s">
        <v>495</v>
      </c>
    </row>
    <row r="230" spans="2:4" ht="21.95" customHeight="1">
      <c r="B230" s="52" t="s">
        <v>431</v>
      </c>
      <c r="C230" s="133" t="s">
        <v>912</v>
      </c>
    </row>
    <row r="231" spans="2:4" ht="21.95" customHeight="1">
      <c r="B231" s="52"/>
      <c r="C231" s="133" t="s">
        <v>913</v>
      </c>
    </row>
    <row r="232" spans="2:4" ht="21.95" customHeight="1">
      <c r="B232" s="52" t="s">
        <v>418</v>
      </c>
      <c r="C232" s="1" t="s">
        <v>496</v>
      </c>
    </row>
    <row r="233" spans="2:4" ht="21.95" customHeight="1">
      <c r="B233" s="52" t="s">
        <v>421</v>
      </c>
      <c r="C233" s="63" t="s">
        <v>914</v>
      </c>
    </row>
    <row r="234" spans="2:4" s="133" customFormat="1" ht="21.95" customHeight="1">
      <c r="B234" s="52"/>
      <c r="C234" s="63" t="s">
        <v>915</v>
      </c>
    </row>
    <row r="235" spans="2:4" ht="21.95" customHeight="1">
      <c r="B235" s="52" t="s">
        <v>422</v>
      </c>
      <c r="C235" s="63" t="s">
        <v>916</v>
      </c>
    </row>
    <row r="236" spans="2:4" ht="21.95" customHeight="1">
      <c r="B236" s="52"/>
      <c r="C236" s="1" t="s">
        <v>482</v>
      </c>
    </row>
    <row r="237" spans="2:4" ht="21.95" customHeight="1">
      <c r="B237" s="52" t="s">
        <v>423</v>
      </c>
      <c r="C237" s="1" t="s">
        <v>497</v>
      </c>
    </row>
    <row r="238" spans="2:4" s="133" customFormat="1" ht="21.95" customHeight="1">
      <c r="C238" s="52"/>
    </row>
    <row r="239" spans="2:4" ht="21.95" customHeight="1">
      <c r="C239" s="2" t="s">
        <v>477</v>
      </c>
    </row>
    <row r="240" spans="2:4" ht="21.95" customHeight="1">
      <c r="C240" s="52" t="s">
        <v>424</v>
      </c>
      <c r="D240" s="1" t="s">
        <v>479</v>
      </c>
    </row>
    <row r="241" spans="3:4" ht="21.95" customHeight="1">
      <c r="C241" s="52" t="s">
        <v>430</v>
      </c>
      <c r="D241" s="1" t="s">
        <v>478</v>
      </c>
    </row>
    <row r="242" spans="3:4" ht="21.95" customHeight="1">
      <c r="C242" s="52" t="s">
        <v>431</v>
      </c>
      <c r="D242" s="1" t="s">
        <v>480</v>
      </c>
    </row>
    <row r="243" spans="3:4" ht="21.95" customHeight="1">
      <c r="C243" s="52" t="s">
        <v>418</v>
      </c>
      <c r="D243" s="1" t="s">
        <v>481</v>
      </c>
    </row>
  </sheetData>
  <mergeCells count="8">
    <mergeCell ref="O3:T3"/>
    <mergeCell ref="A1:K1"/>
    <mergeCell ref="A2:K2"/>
    <mergeCell ref="AN60:AT60"/>
    <mergeCell ref="B5:K5"/>
    <mergeCell ref="B10:K10"/>
    <mergeCell ref="B18:K18"/>
    <mergeCell ref="A43:K43"/>
  </mergeCells>
  <pageMargins left="0.86" right="0.4" top="0.74803149606299213" bottom="0.55118110236220474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11"/>
  <sheetViews>
    <sheetView topLeftCell="A46" zoomScale="110" zoomScaleNormal="110" workbookViewId="0">
      <selection activeCell="F54" sqref="F54"/>
    </sheetView>
  </sheetViews>
  <sheetFormatPr defaultRowHeight="23.1" customHeight="1"/>
  <cols>
    <col min="1" max="1" width="3.875" style="133" customWidth="1"/>
    <col min="2" max="2" width="3.75" style="133" customWidth="1"/>
    <col min="3" max="3" width="2.875" style="133" customWidth="1"/>
    <col min="4" max="4" width="4" style="133" customWidth="1"/>
    <col min="5" max="5" width="4.5" style="133" customWidth="1"/>
    <col min="6" max="7" width="9" style="133"/>
    <col min="8" max="8" width="10.375" style="133" customWidth="1"/>
    <col min="9" max="11" width="9" style="133"/>
    <col min="12" max="12" width="11.25" style="133" customWidth="1"/>
    <col min="13" max="13" width="4.25" style="133" customWidth="1"/>
    <col min="14" max="16384" width="9" style="133"/>
  </cols>
  <sheetData>
    <row r="1" spans="1:14" ht="23.1" customHeight="1">
      <c r="B1" s="132" t="s">
        <v>566</v>
      </c>
      <c r="D1" s="132"/>
    </row>
    <row r="2" spans="1:14" ht="23.1" customHeight="1">
      <c r="B2" s="132"/>
      <c r="C2" s="132" t="s">
        <v>992</v>
      </c>
      <c r="D2" s="132"/>
    </row>
    <row r="3" spans="1:14" ht="23.1" customHeight="1">
      <c r="B3" s="132"/>
      <c r="D3" s="133" t="s">
        <v>1110</v>
      </c>
    </row>
    <row r="4" spans="1:14" ht="23.1" customHeight="1">
      <c r="A4" s="62" t="s">
        <v>1111</v>
      </c>
      <c r="B4" s="132"/>
      <c r="D4" s="132"/>
    </row>
    <row r="5" spans="1:14" ht="23.1" customHeight="1">
      <c r="A5" s="62" t="s">
        <v>1112</v>
      </c>
      <c r="B5" s="132"/>
      <c r="D5" s="132"/>
    </row>
    <row r="6" spans="1:14" ht="23.1" customHeight="1">
      <c r="A6" s="62" t="s">
        <v>1113</v>
      </c>
      <c r="B6" s="132"/>
      <c r="D6" s="132"/>
    </row>
    <row r="7" spans="1:14" ht="23.1" customHeight="1">
      <c r="A7" s="62" t="s">
        <v>1114</v>
      </c>
      <c r="B7" s="132"/>
      <c r="D7" s="132"/>
    </row>
    <row r="8" spans="1:14" ht="23.1" customHeight="1">
      <c r="A8" s="62" t="s">
        <v>1115</v>
      </c>
      <c r="B8" s="132"/>
      <c r="D8" s="132"/>
    </row>
    <row r="9" spans="1:14" ht="23.1" customHeight="1">
      <c r="A9" s="62" t="s">
        <v>1126</v>
      </c>
      <c r="B9" s="132"/>
      <c r="D9" s="132"/>
    </row>
    <row r="10" spans="1:14" ht="23.1" customHeight="1">
      <c r="A10" s="62" t="s">
        <v>1116</v>
      </c>
      <c r="B10" s="132"/>
      <c r="D10" s="132"/>
    </row>
    <row r="11" spans="1:14" ht="23.1" customHeight="1">
      <c r="A11" s="133" t="s">
        <v>1118</v>
      </c>
      <c r="B11" s="132"/>
      <c r="D11" s="132"/>
    </row>
    <row r="12" spans="1:14" ht="23.1" customHeight="1">
      <c r="A12" s="133" t="s">
        <v>1117</v>
      </c>
      <c r="B12" s="132"/>
      <c r="D12" s="132"/>
    </row>
    <row r="13" spans="1:14" ht="23.1" customHeight="1">
      <c r="B13" s="209"/>
      <c r="C13" s="209" t="s">
        <v>1014</v>
      </c>
      <c r="D13" s="209"/>
      <c r="E13" s="209"/>
      <c r="F13" s="209"/>
      <c r="G13" s="209"/>
      <c r="H13" s="209"/>
      <c r="I13" s="209"/>
      <c r="J13" s="209"/>
      <c r="K13" s="209"/>
      <c r="L13" s="209"/>
      <c r="M13" s="209"/>
    </row>
    <row r="14" spans="1:14" ht="23.1" customHeight="1">
      <c r="D14" s="245" t="s">
        <v>1127</v>
      </c>
      <c r="E14" s="245"/>
      <c r="F14" s="245"/>
      <c r="G14" s="245"/>
      <c r="H14" s="245"/>
      <c r="I14" s="245"/>
      <c r="J14" s="245"/>
      <c r="K14" s="245"/>
      <c r="L14" s="245"/>
      <c r="M14" s="245"/>
      <c r="N14" s="245"/>
    </row>
    <row r="15" spans="1:14" ht="23.1" customHeight="1">
      <c r="A15" s="62" t="s">
        <v>1128</v>
      </c>
      <c r="B15" s="132"/>
      <c r="D15" s="132"/>
    </row>
    <row r="16" spans="1:14" ht="23.1" customHeight="1">
      <c r="A16" s="133" t="s">
        <v>1129</v>
      </c>
      <c r="B16" s="132"/>
      <c r="D16" s="132"/>
    </row>
    <row r="17" spans="1:13" ht="23.1" customHeight="1">
      <c r="A17" s="133" t="s">
        <v>1130</v>
      </c>
      <c r="B17" s="132"/>
      <c r="D17" s="132"/>
    </row>
    <row r="18" spans="1:13" ht="23.1" customHeight="1">
      <c r="B18" s="132"/>
      <c r="D18" s="435" t="s">
        <v>1016</v>
      </c>
      <c r="E18" s="435"/>
      <c r="F18" s="435"/>
      <c r="G18" s="435"/>
      <c r="H18" s="435"/>
      <c r="I18" s="435"/>
      <c r="J18" s="435"/>
      <c r="K18" s="435"/>
      <c r="L18" s="435"/>
      <c r="M18" s="435"/>
    </row>
    <row r="19" spans="1:13" ht="23.1" customHeight="1">
      <c r="A19" s="133" t="s">
        <v>1015</v>
      </c>
      <c r="B19" s="132"/>
    </row>
    <row r="20" spans="1:13" ht="23.1" customHeight="1">
      <c r="B20" s="132"/>
      <c r="D20" s="39" t="s">
        <v>1017</v>
      </c>
    </row>
    <row r="21" spans="1:13" ht="23.1" customHeight="1">
      <c r="B21" s="132"/>
      <c r="D21" s="39" t="s">
        <v>1018</v>
      </c>
    </row>
    <row r="22" spans="1:13" ht="23.1" customHeight="1">
      <c r="B22" s="132"/>
      <c r="C22" s="436" t="s">
        <v>1019</v>
      </c>
      <c r="D22" s="436"/>
      <c r="E22" s="436"/>
      <c r="F22" s="436"/>
      <c r="G22" s="436"/>
      <c r="H22" s="436"/>
      <c r="I22" s="436"/>
      <c r="J22" s="436"/>
      <c r="K22" s="436"/>
      <c r="L22" s="436"/>
      <c r="M22" s="436"/>
    </row>
    <row r="23" spans="1:13" ht="23.1" customHeight="1">
      <c r="B23" s="132"/>
      <c r="D23" s="245" t="s">
        <v>1119</v>
      </c>
      <c r="E23" s="245"/>
      <c r="F23" s="245"/>
      <c r="G23" s="245"/>
      <c r="H23" s="245"/>
      <c r="I23" s="245"/>
      <c r="J23" s="245"/>
      <c r="K23" s="245"/>
      <c r="L23" s="245"/>
    </row>
    <row r="24" spans="1:13" ht="23.1" customHeight="1">
      <c r="A24" s="133" t="s">
        <v>1120</v>
      </c>
      <c r="B24" s="132"/>
    </row>
    <row r="25" spans="1:13" ht="23.1" customHeight="1">
      <c r="A25" s="133" t="s">
        <v>1121</v>
      </c>
      <c r="B25" s="132"/>
    </row>
    <row r="26" spans="1:13" ht="23.1" customHeight="1">
      <c r="A26" s="133" t="s">
        <v>1122</v>
      </c>
      <c r="B26" s="132"/>
    </row>
    <row r="27" spans="1:13" ht="23.1" customHeight="1">
      <c r="B27" s="132"/>
      <c r="D27" s="133" t="s">
        <v>1123</v>
      </c>
      <c r="E27" s="245"/>
      <c r="F27" s="245"/>
      <c r="G27" s="245"/>
      <c r="H27" s="245"/>
      <c r="I27" s="245"/>
      <c r="J27" s="245"/>
      <c r="K27" s="245"/>
      <c r="L27" s="245"/>
    </row>
    <row r="28" spans="1:13" ht="23.1" customHeight="1">
      <c r="A28" s="133" t="s">
        <v>209</v>
      </c>
      <c r="B28" s="132"/>
    </row>
    <row r="29" spans="1:13" ht="23.1" customHeight="1">
      <c r="B29" s="132"/>
      <c r="D29" s="133" t="s">
        <v>1020</v>
      </c>
    </row>
    <row r="30" spans="1:13" ht="23.1" customHeight="1">
      <c r="A30" s="431" t="s">
        <v>1021</v>
      </c>
      <c r="B30" s="431"/>
      <c r="C30" s="431"/>
      <c r="D30" s="431"/>
      <c r="E30" s="431"/>
      <c r="F30" s="431"/>
      <c r="G30" s="431"/>
      <c r="H30" s="431"/>
      <c r="I30" s="431"/>
      <c r="J30" s="431"/>
      <c r="K30" s="431"/>
      <c r="L30" s="431"/>
      <c r="M30" s="431"/>
    </row>
    <row r="31" spans="1:13" ht="23.1" customHeight="1">
      <c r="B31" s="132"/>
      <c r="D31" s="133" t="s">
        <v>1131</v>
      </c>
    </row>
    <row r="32" spans="1:13" ht="23.1" customHeight="1">
      <c r="A32" s="431" t="s">
        <v>1124</v>
      </c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</row>
    <row r="33" spans="1:16" ht="23.1" customHeight="1">
      <c r="A33" s="133" t="s">
        <v>1125</v>
      </c>
      <c r="B33" s="132"/>
      <c r="D33" s="132"/>
    </row>
    <row r="34" spans="1:16" ht="15" customHeight="1">
      <c r="B34" s="132"/>
      <c r="D34" s="132"/>
    </row>
    <row r="35" spans="1:16" ht="23.1" customHeight="1">
      <c r="C35" s="37" t="s">
        <v>990</v>
      </c>
    </row>
    <row r="36" spans="1:16" ht="23.1" customHeight="1">
      <c r="C36" s="132"/>
      <c r="D36" s="133" t="s">
        <v>1137</v>
      </c>
    </row>
    <row r="37" spans="1:16" ht="23.1" customHeight="1">
      <c r="A37" s="62" t="s">
        <v>1132</v>
      </c>
      <c r="C37" s="132"/>
      <c r="D37" s="37"/>
    </row>
    <row r="38" spans="1:16" ht="23.1" customHeight="1">
      <c r="A38" s="62" t="s">
        <v>1133</v>
      </c>
      <c r="C38" s="132"/>
      <c r="D38" s="37"/>
    </row>
    <row r="39" spans="1:16" ht="23.1" customHeight="1">
      <c r="A39" s="62" t="s">
        <v>1134</v>
      </c>
      <c r="C39" s="132"/>
      <c r="D39" s="37"/>
    </row>
    <row r="40" spans="1:16" ht="23.1" customHeight="1">
      <c r="A40" s="62" t="s">
        <v>1135</v>
      </c>
      <c r="C40" s="132"/>
      <c r="D40" s="37"/>
    </row>
    <row r="41" spans="1:16" ht="23.1" customHeight="1">
      <c r="A41" s="62" t="s">
        <v>1136</v>
      </c>
      <c r="C41" s="132"/>
      <c r="D41" s="37"/>
    </row>
    <row r="42" spans="1:16" ht="23.1" customHeight="1">
      <c r="A42" s="133" t="s">
        <v>1139</v>
      </c>
      <c r="C42" s="132"/>
      <c r="D42" s="37"/>
    </row>
    <row r="43" spans="1:16" ht="23.1" customHeight="1">
      <c r="A43" s="133" t="s">
        <v>1138</v>
      </c>
      <c r="C43" s="132"/>
      <c r="D43" s="37"/>
    </row>
    <row r="44" spans="1:16" ht="23.1" customHeight="1">
      <c r="C44" s="132" t="s">
        <v>930</v>
      </c>
    </row>
    <row r="45" spans="1:16" ht="23.1" customHeight="1">
      <c r="D45" s="39" t="s">
        <v>929</v>
      </c>
      <c r="P45" s="133" t="s">
        <v>927</v>
      </c>
    </row>
    <row r="46" spans="1:16" ht="23.1" customHeight="1">
      <c r="A46" s="133" t="s">
        <v>931</v>
      </c>
      <c r="E46" s="39"/>
    </row>
    <row r="47" spans="1:16" ht="23.1" customHeight="1">
      <c r="C47" s="37" t="s">
        <v>932</v>
      </c>
    </row>
    <row r="48" spans="1:16" ht="23.1" customHeight="1">
      <c r="D48" s="133" t="s">
        <v>1140</v>
      </c>
    </row>
    <row r="49" spans="1:14" ht="23.1" customHeight="1">
      <c r="A49" s="133" t="s">
        <v>1141</v>
      </c>
    </row>
    <row r="50" spans="1:14" ht="23.1" customHeight="1">
      <c r="D50" s="133" t="s">
        <v>1142</v>
      </c>
    </row>
    <row r="51" spans="1:14" ht="23.1" customHeight="1">
      <c r="A51" s="133" t="s">
        <v>1143</v>
      </c>
    </row>
    <row r="52" spans="1:14" ht="23.1" customHeight="1">
      <c r="D52" s="133" t="s">
        <v>933</v>
      </c>
    </row>
    <row r="53" spans="1:14" ht="23.1" customHeight="1">
      <c r="D53" s="133" t="s">
        <v>934</v>
      </c>
    </row>
    <row r="54" spans="1:14" ht="23.1" customHeight="1">
      <c r="C54" s="132" t="s">
        <v>511</v>
      </c>
    </row>
    <row r="55" spans="1:14" ht="23.1" customHeight="1">
      <c r="D55" s="132" t="s">
        <v>1025</v>
      </c>
    </row>
    <row r="56" spans="1:14" ht="23.1" customHeight="1">
      <c r="D56" s="132" t="s">
        <v>937</v>
      </c>
    </row>
    <row r="57" spans="1:14" ht="23.1" customHeight="1">
      <c r="E57" s="133" t="s">
        <v>1194</v>
      </c>
    </row>
    <row r="58" spans="1:14" ht="23.1" customHeight="1">
      <c r="D58" s="37" t="s">
        <v>225</v>
      </c>
      <c r="E58" s="133" t="s">
        <v>935</v>
      </c>
    </row>
    <row r="59" spans="1:14" ht="23.1" customHeight="1">
      <c r="E59" s="133" t="s">
        <v>936</v>
      </c>
    </row>
    <row r="60" spans="1:14" ht="23.1" customHeight="1">
      <c r="D60" s="132" t="s">
        <v>938</v>
      </c>
      <c r="N60" s="132" t="s">
        <v>1025</v>
      </c>
    </row>
    <row r="61" spans="1:14" ht="23.1" customHeight="1">
      <c r="E61" s="133" t="s">
        <v>1144</v>
      </c>
      <c r="N61" s="132" t="s">
        <v>1026</v>
      </c>
    </row>
    <row r="62" spans="1:14" ht="23.1" customHeight="1">
      <c r="A62" s="133" t="s">
        <v>1145</v>
      </c>
      <c r="N62" s="132" t="s">
        <v>1027</v>
      </c>
    </row>
    <row r="63" spans="1:14" ht="23.1" customHeight="1">
      <c r="N63" s="132"/>
    </row>
    <row r="64" spans="1:14" ht="23.1" customHeight="1">
      <c r="N64" s="132"/>
    </row>
    <row r="65" spans="1:14" ht="23.1" customHeight="1">
      <c r="N65" s="132"/>
    </row>
    <row r="66" spans="1:14" ht="23.1" customHeight="1">
      <c r="N66" s="132"/>
    </row>
    <row r="67" spans="1:14" ht="23.1" customHeight="1">
      <c r="N67" s="132"/>
    </row>
    <row r="68" spans="1:14" ht="23.1" customHeight="1">
      <c r="D68" s="132" t="s">
        <v>1146</v>
      </c>
    </row>
    <row r="69" spans="1:14" ht="23.1" customHeight="1">
      <c r="A69" s="132" t="s">
        <v>1147</v>
      </c>
    </row>
    <row r="70" spans="1:14" ht="23.1" customHeight="1">
      <c r="D70" s="132" t="s">
        <v>937</v>
      </c>
    </row>
    <row r="71" spans="1:14" ht="23.1" customHeight="1">
      <c r="E71" s="133" t="s">
        <v>939</v>
      </c>
    </row>
    <row r="72" spans="1:14" ht="23.1" customHeight="1">
      <c r="E72" s="133" t="s">
        <v>940</v>
      </c>
    </row>
    <row r="73" spans="1:14" ht="23.1" customHeight="1">
      <c r="D73" s="132" t="s">
        <v>938</v>
      </c>
    </row>
    <row r="74" spans="1:14" ht="23.1" customHeight="1">
      <c r="E74" s="133" t="s">
        <v>941</v>
      </c>
    </row>
    <row r="75" spans="1:14" ht="23.1" customHeight="1">
      <c r="E75" s="435" t="s">
        <v>942</v>
      </c>
      <c r="F75" s="435"/>
      <c r="G75" s="435"/>
      <c r="H75" s="435"/>
      <c r="I75" s="435"/>
      <c r="J75" s="435"/>
      <c r="K75" s="435"/>
      <c r="L75" s="435"/>
      <c r="M75" s="435"/>
    </row>
    <row r="76" spans="1:14" ht="23.1" customHeight="1">
      <c r="A76" s="133" t="s">
        <v>943</v>
      </c>
    </row>
    <row r="77" spans="1:14" ht="23.1" customHeight="1">
      <c r="D77" s="132" t="s">
        <v>1027</v>
      </c>
    </row>
    <row r="78" spans="1:14" ht="23.1" customHeight="1">
      <c r="D78" s="132" t="s">
        <v>937</v>
      </c>
    </row>
    <row r="79" spans="1:14" ht="23.1" customHeight="1">
      <c r="E79" s="133" t="s">
        <v>944</v>
      </c>
    </row>
    <row r="80" spans="1:14" ht="23.1" customHeight="1">
      <c r="E80" s="133" t="s">
        <v>1148</v>
      </c>
    </row>
    <row r="81" spans="1:13" ht="23.1" customHeight="1">
      <c r="A81" s="133" t="s">
        <v>1149</v>
      </c>
    </row>
    <row r="82" spans="1:13" ht="23.1" customHeight="1">
      <c r="D82" s="132" t="s">
        <v>938</v>
      </c>
    </row>
    <row r="83" spans="1:13" ht="23.1" customHeight="1">
      <c r="D83" s="132"/>
      <c r="E83" s="435" t="s">
        <v>946</v>
      </c>
      <c r="F83" s="435"/>
      <c r="G83" s="435"/>
      <c r="H83" s="435"/>
      <c r="I83" s="435"/>
      <c r="J83" s="435"/>
      <c r="K83" s="435"/>
      <c r="L83" s="435"/>
      <c r="M83" s="435"/>
    </row>
    <row r="84" spans="1:13" ht="23.1" customHeight="1">
      <c r="A84" s="133" t="s">
        <v>945</v>
      </c>
      <c r="E84" s="47"/>
    </row>
    <row r="85" spans="1:13" ht="23.1" customHeight="1">
      <c r="E85" s="133" t="s">
        <v>947</v>
      </c>
    </row>
    <row r="86" spans="1:13" ht="23.1" customHeight="1">
      <c r="A86" s="133" t="s">
        <v>948</v>
      </c>
      <c r="E86" s="47"/>
    </row>
    <row r="87" spans="1:13" ht="15.75" customHeight="1">
      <c r="E87" s="47"/>
    </row>
    <row r="88" spans="1:13" ht="23.1" customHeight="1">
      <c r="C88" s="37" t="s">
        <v>991</v>
      </c>
    </row>
    <row r="89" spans="1:13" ht="23.1" customHeight="1">
      <c r="D89" s="37" t="s">
        <v>950</v>
      </c>
    </row>
    <row r="90" spans="1:13" ht="23.1" customHeight="1">
      <c r="D90" s="37" t="s">
        <v>949</v>
      </c>
    </row>
    <row r="91" spans="1:13" ht="23.1" customHeight="1">
      <c r="D91" s="37"/>
      <c r="E91" s="133" t="s">
        <v>309</v>
      </c>
    </row>
    <row r="92" spans="1:13" ht="23.1" customHeight="1">
      <c r="D92" s="37"/>
      <c r="E92" s="133" t="s">
        <v>310</v>
      </c>
    </row>
    <row r="93" spans="1:13" ht="23.1" customHeight="1">
      <c r="D93" s="37"/>
      <c r="E93" s="133" t="s">
        <v>311</v>
      </c>
    </row>
    <row r="94" spans="1:13" ht="23.1" customHeight="1">
      <c r="D94" s="37" t="s">
        <v>932</v>
      </c>
    </row>
    <row r="95" spans="1:13" ht="23.1" customHeight="1">
      <c r="D95" s="37"/>
      <c r="E95" s="133" t="s">
        <v>320</v>
      </c>
    </row>
    <row r="97" spans="1:5" ht="23.1" customHeight="1">
      <c r="D97" s="132"/>
    </row>
    <row r="98" spans="1:5" ht="23.1" customHeight="1">
      <c r="D98" s="132"/>
    </row>
    <row r="99" spans="1:5" ht="23.1" customHeight="1">
      <c r="D99" s="132"/>
    </row>
    <row r="100" spans="1:5" ht="23.1" customHeight="1">
      <c r="D100" s="132"/>
    </row>
    <row r="101" spans="1:5" ht="23.1" customHeight="1">
      <c r="D101" s="132" t="s">
        <v>511</v>
      </c>
    </row>
    <row r="102" spans="1:5" ht="23.1" customHeight="1">
      <c r="D102" s="133" t="s">
        <v>954</v>
      </c>
    </row>
    <row r="103" spans="1:5" ht="23.1" customHeight="1">
      <c r="A103" s="133" t="s">
        <v>951</v>
      </c>
    </row>
    <row r="104" spans="1:5" ht="23.1" customHeight="1">
      <c r="D104" s="132" t="s">
        <v>955</v>
      </c>
    </row>
    <row r="105" spans="1:5" ht="23.1" customHeight="1">
      <c r="A105" s="133" t="s">
        <v>952</v>
      </c>
      <c r="E105" s="132"/>
    </row>
    <row r="106" spans="1:5" ht="23.1" customHeight="1">
      <c r="D106" s="132" t="s">
        <v>956</v>
      </c>
    </row>
    <row r="107" spans="1:5" ht="23.1" customHeight="1">
      <c r="A107" s="133" t="s">
        <v>953</v>
      </c>
      <c r="D107" s="132"/>
    </row>
    <row r="108" spans="1:5" ht="23.1" customHeight="1">
      <c r="D108" s="132" t="s">
        <v>959</v>
      </c>
    </row>
    <row r="109" spans="1:5" ht="23.1" customHeight="1">
      <c r="A109" s="133" t="s">
        <v>524</v>
      </c>
      <c r="D109" s="132"/>
    </row>
    <row r="110" spans="1:5" ht="23.1" customHeight="1">
      <c r="D110" s="132" t="s">
        <v>957</v>
      </c>
    </row>
    <row r="111" spans="1:5" ht="23.1" customHeight="1">
      <c r="D111" s="133" t="s">
        <v>958</v>
      </c>
    </row>
  </sheetData>
  <mergeCells count="6">
    <mergeCell ref="E83:M83"/>
    <mergeCell ref="D18:M18"/>
    <mergeCell ref="C22:M22"/>
    <mergeCell ref="A30:M30"/>
    <mergeCell ref="E75:M75"/>
    <mergeCell ref="A32:M32"/>
  </mergeCells>
  <pageMargins left="0.83" right="0.27559055118110237" top="0.71" bottom="0.3149606299212598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16</vt:i4>
      </vt:variant>
    </vt:vector>
  </HeadingPairs>
  <TitlesOfParts>
    <vt:vector size="16" baseType="lpstr">
      <vt:lpstr>Sheet1</vt:lpstr>
      <vt:lpstr>Sheet4</vt:lpstr>
      <vt:lpstr>ส่วนที่ 1</vt:lpstr>
      <vt:lpstr>ส่วนที่ 2</vt:lpstr>
      <vt:lpstr>ส่วนที่ 2 1</vt:lpstr>
      <vt:lpstr>ส่วนที่2 2</vt:lpstr>
      <vt:lpstr>Sheet3</vt:lpstr>
      <vt:lpstr>ส่วนที่ 3-1</vt:lpstr>
      <vt:lpstr>3.1.3</vt:lpstr>
      <vt:lpstr>3.1.4</vt:lpstr>
      <vt:lpstr>ส่วนที่ 3-2</vt:lpstr>
      <vt:lpstr>ส่วนที่ 3.3</vt:lpstr>
      <vt:lpstr>3.6 ยท.03</vt:lpstr>
      <vt:lpstr>ส่วนที่ 4.1</vt:lpstr>
      <vt:lpstr>แบบ ผ 07สรุปโครงการ</vt:lpstr>
      <vt:lpstr>แบบ ผ 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2018-05-15T05:30:22Z</cp:lastPrinted>
  <dcterms:created xsi:type="dcterms:W3CDTF">2016-09-19T04:34:38Z</dcterms:created>
  <dcterms:modified xsi:type="dcterms:W3CDTF">2019-05-30T03:21:06Z</dcterms:modified>
</cp:coreProperties>
</file>